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" yWindow="516" windowWidth="22716" windowHeight="8940"/>
  </bookViews>
  <sheets>
    <sheet name="Τ.Φ. Πρωτ. 2019-20 Αήττητοι" sheetId="1" r:id="rId1"/>
    <sheet name="Τ.Φ. Πρωτ. 2019-20 Ηττημένοι" sheetId="2" r:id="rId2"/>
    <sheet name="Τελική βαθμολογία 2019-20" sheetId="3" r:id="rId3"/>
  </sheets>
  <calcPr calcId="124519"/>
</workbook>
</file>

<file path=xl/calcChain.xml><?xml version="1.0" encoding="utf-8"?>
<calcChain xmlns="http://schemas.openxmlformats.org/spreadsheetml/2006/main">
  <c r="DD62" i="3"/>
  <c r="Q62" s="1"/>
  <c r="CT62"/>
  <c r="CJ62"/>
  <c r="BZ62"/>
  <c r="BP62"/>
  <c r="M62" s="1"/>
  <c r="BF62"/>
  <c r="AV62"/>
  <c r="AL62"/>
  <c r="AB62"/>
  <c r="I62" s="1"/>
  <c r="T62"/>
  <c r="R62"/>
  <c r="P62"/>
  <c r="O62"/>
  <c r="N62"/>
  <c r="L62"/>
  <c r="K62"/>
  <c r="J62"/>
  <c r="H62"/>
  <c r="F62"/>
  <c r="E62"/>
  <c r="G62" s="1"/>
  <c r="D62"/>
  <c r="DD61"/>
  <c r="CT61"/>
  <c r="CJ61"/>
  <c r="O61" s="1"/>
  <c r="BZ61"/>
  <c r="BP61"/>
  <c r="BF61"/>
  <c r="AV61"/>
  <c r="K61" s="1"/>
  <c r="AL61"/>
  <c r="AB61"/>
  <c r="T61"/>
  <c r="R61"/>
  <c r="H61" s="1"/>
  <c r="C61" s="1"/>
  <c r="Q61"/>
  <c r="P61"/>
  <c r="N61"/>
  <c r="M61"/>
  <c r="L61"/>
  <c r="J61"/>
  <c r="I61"/>
  <c r="F61"/>
  <c r="E61"/>
  <c r="G61" s="1"/>
  <c r="DD60"/>
  <c r="Q60" s="1"/>
  <c r="CT60"/>
  <c r="CJ60"/>
  <c r="O60" s="1"/>
  <c r="BZ60"/>
  <c r="BP60"/>
  <c r="M60" s="1"/>
  <c r="BF60"/>
  <c r="AV60"/>
  <c r="K60" s="1"/>
  <c r="AL60"/>
  <c r="AB60"/>
  <c r="I60" s="1"/>
  <c r="T60"/>
  <c r="R60"/>
  <c r="P60"/>
  <c r="N60"/>
  <c r="L60"/>
  <c r="J60"/>
  <c r="H60"/>
  <c r="F60"/>
  <c r="G60" s="1"/>
  <c r="E60"/>
  <c r="D60"/>
  <c r="DD59"/>
  <c r="Q59" s="1"/>
  <c r="CT59"/>
  <c r="CJ59"/>
  <c r="O59" s="1"/>
  <c r="BZ59"/>
  <c r="BP59"/>
  <c r="M59" s="1"/>
  <c r="BF59"/>
  <c r="AV59"/>
  <c r="K59" s="1"/>
  <c r="AL59"/>
  <c r="AB59"/>
  <c r="I59" s="1"/>
  <c r="T59"/>
  <c r="R59"/>
  <c r="H59" s="1"/>
  <c r="P59"/>
  <c r="N59"/>
  <c r="L59"/>
  <c r="J59"/>
  <c r="F59"/>
  <c r="E59"/>
  <c r="G59" s="1"/>
  <c r="DD58"/>
  <c r="Q58" s="1"/>
  <c r="CT58"/>
  <c r="CJ58"/>
  <c r="O58" s="1"/>
  <c r="BZ58"/>
  <c r="BP58"/>
  <c r="M58" s="1"/>
  <c r="BF58"/>
  <c r="AV58"/>
  <c r="K58" s="1"/>
  <c r="AL58"/>
  <c r="AB58"/>
  <c r="I58" s="1"/>
  <c r="T58"/>
  <c r="R58"/>
  <c r="P58"/>
  <c r="N58"/>
  <c r="L58"/>
  <c r="J58"/>
  <c r="H58"/>
  <c r="F58"/>
  <c r="G58" s="1"/>
  <c r="E58"/>
  <c r="D58"/>
  <c r="DD57"/>
  <c r="Q57" s="1"/>
  <c r="CT57"/>
  <c r="CJ57"/>
  <c r="O57" s="1"/>
  <c r="BZ57"/>
  <c r="BP57"/>
  <c r="M57" s="1"/>
  <c r="BF57"/>
  <c r="AV57"/>
  <c r="K57" s="1"/>
  <c r="AL57"/>
  <c r="AB57"/>
  <c r="I57" s="1"/>
  <c r="T57"/>
  <c r="R57"/>
  <c r="H57" s="1"/>
  <c r="P57"/>
  <c r="N57"/>
  <c r="L57"/>
  <c r="J57"/>
  <c r="F57"/>
  <c r="E57"/>
  <c r="G57" s="1"/>
  <c r="DD56"/>
  <c r="Q56" s="1"/>
  <c r="CT56"/>
  <c r="CJ56"/>
  <c r="O56" s="1"/>
  <c r="BZ56"/>
  <c r="BP56"/>
  <c r="M56" s="1"/>
  <c r="BF56"/>
  <c r="AV56"/>
  <c r="K56" s="1"/>
  <c r="AL56"/>
  <c r="AB56"/>
  <c r="I56" s="1"/>
  <c r="T56"/>
  <c r="R56"/>
  <c r="P56"/>
  <c r="N56"/>
  <c r="L56"/>
  <c r="J56"/>
  <c r="H56"/>
  <c r="F56"/>
  <c r="G56" s="1"/>
  <c r="E56"/>
  <c r="D56"/>
  <c r="DD55"/>
  <c r="Q55" s="1"/>
  <c r="CT55"/>
  <c r="CJ55"/>
  <c r="O55" s="1"/>
  <c r="BZ55"/>
  <c r="BP55"/>
  <c r="M55" s="1"/>
  <c r="BF55"/>
  <c r="AV55"/>
  <c r="K55" s="1"/>
  <c r="AL55"/>
  <c r="AB55"/>
  <c r="I55" s="1"/>
  <c r="T55"/>
  <c r="R55"/>
  <c r="H55" s="1"/>
  <c r="P55"/>
  <c r="N55"/>
  <c r="L55"/>
  <c r="J55"/>
  <c r="F55"/>
  <c r="E55"/>
  <c r="G55" s="1"/>
  <c r="DD54"/>
  <c r="Q54" s="1"/>
  <c r="CT54"/>
  <c r="CJ54"/>
  <c r="O54" s="1"/>
  <c r="BZ54"/>
  <c r="BP54"/>
  <c r="M54" s="1"/>
  <c r="BF54"/>
  <c r="AV54"/>
  <c r="K54" s="1"/>
  <c r="AL54"/>
  <c r="AB54"/>
  <c r="I54" s="1"/>
  <c r="T54"/>
  <c r="R54"/>
  <c r="P54"/>
  <c r="N54"/>
  <c r="L54"/>
  <c r="J54"/>
  <c r="H54"/>
  <c r="F54"/>
  <c r="G54" s="1"/>
  <c r="E54"/>
  <c r="D54"/>
  <c r="DD53"/>
  <c r="Q53" s="1"/>
  <c r="CT53"/>
  <c r="CJ53"/>
  <c r="O53" s="1"/>
  <c r="BZ53"/>
  <c r="BP53"/>
  <c r="M53" s="1"/>
  <c r="BF53"/>
  <c r="AV53"/>
  <c r="K53" s="1"/>
  <c r="AL53"/>
  <c r="AB53"/>
  <c r="I53" s="1"/>
  <c r="T53"/>
  <c r="R53"/>
  <c r="H53" s="1"/>
  <c r="P53"/>
  <c r="N53"/>
  <c r="L53"/>
  <c r="J53"/>
  <c r="F53"/>
  <c r="E53"/>
  <c r="G53" s="1"/>
  <c r="DD52"/>
  <c r="Q52" s="1"/>
  <c r="CT52"/>
  <c r="CJ52"/>
  <c r="O52" s="1"/>
  <c r="BZ52"/>
  <c r="BP52"/>
  <c r="M52" s="1"/>
  <c r="BF52"/>
  <c r="AV52"/>
  <c r="K52" s="1"/>
  <c r="AL52"/>
  <c r="AB52"/>
  <c r="I52" s="1"/>
  <c r="T52"/>
  <c r="R52"/>
  <c r="P52"/>
  <c r="N52"/>
  <c r="L52"/>
  <c r="J52"/>
  <c r="H52"/>
  <c r="F52"/>
  <c r="G52" s="1"/>
  <c r="E52"/>
  <c r="D52"/>
  <c r="DD51"/>
  <c r="CT51"/>
  <c r="CJ51"/>
  <c r="O51" s="1"/>
  <c r="BZ51"/>
  <c r="N51" s="1"/>
  <c r="BP51"/>
  <c r="BH51"/>
  <c r="BF51"/>
  <c r="L51" s="1"/>
  <c r="AX51"/>
  <c r="AV51"/>
  <c r="AN51"/>
  <c r="AL51"/>
  <c r="J51" s="1"/>
  <c r="AB51"/>
  <c r="T51"/>
  <c r="F51" s="1"/>
  <c r="R51"/>
  <c r="Q51"/>
  <c r="P51"/>
  <c r="M51"/>
  <c r="K51"/>
  <c r="I51"/>
  <c r="H51"/>
  <c r="E51"/>
  <c r="G51" s="1"/>
  <c r="DD50"/>
  <c r="CT50"/>
  <c r="P50" s="1"/>
  <c r="CJ50"/>
  <c r="O50" s="1"/>
  <c r="BZ50"/>
  <c r="BP50"/>
  <c r="BH50"/>
  <c r="BF50"/>
  <c r="AX50"/>
  <c r="AV50"/>
  <c r="AN50"/>
  <c r="AL50"/>
  <c r="AB50"/>
  <c r="I50" s="1"/>
  <c r="T50"/>
  <c r="R50"/>
  <c r="H50" s="1"/>
  <c r="Q50"/>
  <c r="N50"/>
  <c r="M50"/>
  <c r="L50"/>
  <c r="K50"/>
  <c r="J50"/>
  <c r="F50"/>
  <c r="E50"/>
  <c r="G50" s="1"/>
  <c r="DD49"/>
  <c r="Q49" s="1"/>
  <c r="CT49"/>
  <c r="P49" s="1"/>
  <c r="CJ49"/>
  <c r="BZ49"/>
  <c r="BP49"/>
  <c r="M49" s="1"/>
  <c r="BH49"/>
  <c r="BF49"/>
  <c r="L49" s="1"/>
  <c r="AX49"/>
  <c r="AV49"/>
  <c r="AN49"/>
  <c r="AL49"/>
  <c r="J49" s="1"/>
  <c r="AB49"/>
  <c r="T49"/>
  <c r="F49" s="1"/>
  <c r="G49" s="1"/>
  <c r="R49"/>
  <c r="H49" s="1"/>
  <c r="O49"/>
  <c r="N49"/>
  <c r="K49"/>
  <c r="I49"/>
  <c r="E49"/>
  <c r="DD48"/>
  <c r="CT48"/>
  <c r="P48" s="1"/>
  <c r="CJ48"/>
  <c r="BZ48"/>
  <c r="N48" s="1"/>
  <c r="BP48"/>
  <c r="BH48"/>
  <c r="BF48"/>
  <c r="AX48"/>
  <c r="AV48"/>
  <c r="AN48"/>
  <c r="AL48"/>
  <c r="AD48"/>
  <c r="AB48"/>
  <c r="T48"/>
  <c r="F48" s="1"/>
  <c r="R48"/>
  <c r="Q48"/>
  <c r="O48"/>
  <c r="M48"/>
  <c r="L48"/>
  <c r="K48"/>
  <c r="J48"/>
  <c r="I48"/>
  <c r="C48" s="1"/>
  <c r="H48"/>
  <c r="E48"/>
  <c r="DD47"/>
  <c r="CT47"/>
  <c r="CJ47"/>
  <c r="BZ47"/>
  <c r="BR47"/>
  <c r="BP47"/>
  <c r="M47" s="1"/>
  <c r="BH47"/>
  <c r="BF47"/>
  <c r="AX47"/>
  <c r="AV47"/>
  <c r="K47" s="1"/>
  <c r="AN47"/>
  <c r="AL47"/>
  <c r="AD47"/>
  <c r="AB47"/>
  <c r="I47" s="1"/>
  <c r="T47"/>
  <c r="R47"/>
  <c r="Q47"/>
  <c r="P47"/>
  <c r="O47"/>
  <c r="N47"/>
  <c r="L47"/>
  <c r="J47"/>
  <c r="H47"/>
  <c r="F47"/>
  <c r="G47" s="1"/>
  <c r="E47"/>
  <c r="D47"/>
  <c r="DD46"/>
  <c r="CT46"/>
  <c r="CJ46"/>
  <c r="BZ46"/>
  <c r="BR46"/>
  <c r="BP46"/>
  <c r="BH46"/>
  <c r="BF46"/>
  <c r="L46" s="1"/>
  <c r="AX46"/>
  <c r="AV46"/>
  <c r="AN46"/>
  <c r="AL46"/>
  <c r="AD46"/>
  <c r="AB46"/>
  <c r="T46"/>
  <c r="F46" s="1"/>
  <c r="G46" s="1"/>
  <c r="R46"/>
  <c r="H46" s="1"/>
  <c r="C46" s="1"/>
  <c r="Q46"/>
  <c r="P46"/>
  <c r="O46"/>
  <c r="N46"/>
  <c r="M46"/>
  <c r="K46"/>
  <c r="J46"/>
  <c r="I46"/>
  <c r="E46"/>
  <c r="DD45"/>
  <c r="CT45"/>
  <c r="CJ45"/>
  <c r="BZ45"/>
  <c r="BR45"/>
  <c r="BP45"/>
  <c r="M45" s="1"/>
  <c r="BH45"/>
  <c r="BF45"/>
  <c r="L45" s="1"/>
  <c r="AX45"/>
  <c r="AV45"/>
  <c r="K45" s="1"/>
  <c r="AN45"/>
  <c r="AL45"/>
  <c r="AD45"/>
  <c r="AB45"/>
  <c r="I45" s="1"/>
  <c r="T45"/>
  <c r="R45"/>
  <c r="H45" s="1"/>
  <c r="C45" s="1"/>
  <c r="Q45"/>
  <c r="P45"/>
  <c r="O45"/>
  <c r="N45"/>
  <c r="J45"/>
  <c r="F45"/>
  <c r="E45"/>
  <c r="G45" s="1"/>
  <c r="DD44"/>
  <c r="CT44"/>
  <c r="CJ44"/>
  <c r="D44" s="1"/>
  <c r="BZ44"/>
  <c r="BR44"/>
  <c r="BP44"/>
  <c r="BH44"/>
  <c r="BF44"/>
  <c r="AX44"/>
  <c r="AV44"/>
  <c r="AN44"/>
  <c r="AL44"/>
  <c r="AD44"/>
  <c r="AB44"/>
  <c r="T44"/>
  <c r="F44" s="1"/>
  <c r="R44"/>
  <c r="Q44"/>
  <c r="P44"/>
  <c r="O44"/>
  <c r="N44"/>
  <c r="M44"/>
  <c r="L44"/>
  <c r="K44"/>
  <c r="J44"/>
  <c r="I44"/>
  <c r="C44" s="1"/>
  <c r="H44"/>
  <c r="E44"/>
  <c r="G44" s="1"/>
  <c r="DD43"/>
  <c r="CT43"/>
  <c r="CJ43"/>
  <c r="BZ43"/>
  <c r="BR43"/>
  <c r="BP43"/>
  <c r="M43" s="1"/>
  <c r="BH43"/>
  <c r="BF43"/>
  <c r="AX43"/>
  <c r="AV43"/>
  <c r="K43" s="1"/>
  <c r="AN43"/>
  <c r="AL43"/>
  <c r="AD43"/>
  <c r="AB43"/>
  <c r="I43" s="1"/>
  <c r="T43"/>
  <c r="R43"/>
  <c r="Q43"/>
  <c r="P43"/>
  <c r="O43"/>
  <c r="N43"/>
  <c r="L43"/>
  <c r="J43"/>
  <c r="H43"/>
  <c r="F43"/>
  <c r="G43" s="1"/>
  <c r="E43"/>
  <c r="D43"/>
  <c r="DD42"/>
  <c r="CT42"/>
  <c r="CJ42"/>
  <c r="BZ42"/>
  <c r="BR42"/>
  <c r="BP42"/>
  <c r="BH42"/>
  <c r="BF42"/>
  <c r="L42" s="1"/>
  <c r="AX42"/>
  <c r="AV42"/>
  <c r="AN42"/>
  <c r="AL42"/>
  <c r="AD42"/>
  <c r="AB42"/>
  <c r="T42"/>
  <c r="F42" s="1"/>
  <c r="G42" s="1"/>
  <c r="R42"/>
  <c r="H42" s="1"/>
  <c r="C42" s="1"/>
  <c r="Q42"/>
  <c r="P42"/>
  <c r="O42"/>
  <c r="N42"/>
  <c r="M42"/>
  <c r="K42"/>
  <c r="J42"/>
  <c r="I42"/>
  <c r="E42"/>
  <c r="DD41"/>
  <c r="Q41" s="1"/>
  <c r="CT41"/>
  <c r="CJ41"/>
  <c r="CB41"/>
  <c r="BZ41"/>
  <c r="BR41"/>
  <c r="BP41"/>
  <c r="BH41"/>
  <c r="F41" s="1"/>
  <c r="G41" s="1"/>
  <c r="BF41"/>
  <c r="AV41"/>
  <c r="K41" s="1"/>
  <c r="AL41"/>
  <c r="AB41"/>
  <c r="I41" s="1"/>
  <c r="T41"/>
  <c r="R41"/>
  <c r="P41"/>
  <c r="O41"/>
  <c r="N41"/>
  <c r="M41"/>
  <c r="L41"/>
  <c r="J41"/>
  <c r="H41"/>
  <c r="E41"/>
  <c r="D41"/>
  <c r="DD40"/>
  <c r="D40" s="1"/>
  <c r="CT40"/>
  <c r="CL40"/>
  <c r="CJ40"/>
  <c r="CB40"/>
  <c r="BZ40"/>
  <c r="BR40"/>
  <c r="BP40"/>
  <c r="BH40"/>
  <c r="BF40"/>
  <c r="AX40"/>
  <c r="AV40"/>
  <c r="AN40"/>
  <c r="AL40"/>
  <c r="AD40"/>
  <c r="AB40"/>
  <c r="T40"/>
  <c r="F40" s="1"/>
  <c r="R40"/>
  <c r="Q40"/>
  <c r="P40"/>
  <c r="O40"/>
  <c r="N40"/>
  <c r="M40"/>
  <c r="L40"/>
  <c r="K40"/>
  <c r="J40"/>
  <c r="I40"/>
  <c r="C40" s="1"/>
  <c r="H40"/>
  <c r="E40"/>
  <c r="G40" s="1"/>
  <c r="DD39"/>
  <c r="CT39"/>
  <c r="P39" s="1"/>
  <c r="CL39"/>
  <c r="CJ39"/>
  <c r="CB39"/>
  <c r="BZ39"/>
  <c r="N39" s="1"/>
  <c r="BR39"/>
  <c r="BP39"/>
  <c r="BH39"/>
  <c r="BF39"/>
  <c r="L39" s="1"/>
  <c r="AV39"/>
  <c r="AL39"/>
  <c r="J39" s="1"/>
  <c r="AB39"/>
  <c r="T39"/>
  <c r="F39" s="1"/>
  <c r="G39" s="1"/>
  <c r="R39"/>
  <c r="H39" s="1"/>
  <c r="Q39"/>
  <c r="O39"/>
  <c r="M39"/>
  <c r="K39"/>
  <c r="I39"/>
  <c r="E39"/>
  <c r="DD38"/>
  <c r="Q38" s="1"/>
  <c r="CT38"/>
  <c r="CL38"/>
  <c r="CJ38"/>
  <c r="O38" s="1"/>
  <c r="CB38"/>
  <c r="BZ38"/>
  <c r="BR38"/>
  <c r="BP38"/>
  <c r="M38" s="1"/>
  <c r="BH38"/>
  <c r="BF38"/>
  <c r="AX38"/>
  <c r="AV38"/>
  <c r="K38" s="1"/>
  <c r="AN38"/>
  <c r="AL38"/>
  <c r="AD38"/>
  <c r="AB38"/>
  <c r="I38" s="1"/>
  <c r="T38"/>
  <c r="R38"/>
  <c r="P38"/>
  <c r="N38"/>
  <c r="L38"/>
  <c r="J38"/>
  <c r="H38"/>
  <c r="F38"/>
  <c r="G38" s="1"/>
  <c r="E38"/>
  <c r="D38"/>
  <c r="DD37"/>
  <c r="D37" s="1"/>
  <c r="CT37"/>
  <c r="CL37"/>
  <c r="CJ37"/>
  <c r="CB37"/>
  <c r="BZ37"/>
  <c r="BR37"/>
  <c r="BP37"/>
  <c r="BH37"/>
  <c r="BF37"/>
  <c r="AX37"/>
  <c r="AV37"/>
  <c r="AN37"/>
  <c r="AL37"/>
  <c r="AD37"/>
  <c r="AB37"/>
  <c r="T37"/>
  <c r="F37" s="1"/>
  <c r="R37"/>
  <c r="Q37"/>
  <c r="P37"/>
  <c r="O37"/>
  <c r="N37"/>
  <c r="M37"/>
  <c r="L37"/>
  <c r="K37"/>
  <c r="J37"/>
  <c r="I37"/>
  <c r="C37" s="1"/>
  <c r="H37"/>
  <c r="E37"/>
  <c r="G37" s="1"/>
  <c r="DD36"/>
  <c r="CV36"/>
  <c r="CT36"/>
  <c r="CL36"/>
  <c r="CJ36"/>
  <c r="CB36"/>
  <c r="BZ36"/>
  <c r="BR36"/>
  <c r="BP36"/>
  <c r="BH36"/>
  <c r="F36" s="1"/>
  <c r="G36" s="1"/>
  <c r="BF36"/>
  <c r="AV36"/>
  <c r="K36" s="1"/>
  <c r="AL36"/>
  <c r="AB36"/>
  <c r="I36" s="1"/>
  <c r="T36"/>
  <c r="R36"/>
  <c r="Q36"/>
  <c r="P36"/>
  <c r="O36"/>
  <c r="N36"/>
  <c r="M36"/>
  <c r="L36"/>
  <c r="J36"/>
  <c r="H36"/>
  <c r="E36"/>
  <c r="D36"/>
  <c r="DD35"/>
  <c r="Q35" s="1"/>
  <c r="CV35"/>
  <c r="CT35"/>
  <c r="P35" s="1"/>
  <c r="CL35"/>
  <c r="CJ35"/>
  <c r="O35" s="1"/>
  <c r="CB35"/>
  <c r="BZ35"/>
  <c r="BR35"/>
  <c r="BP35"/>
  <c r="M35" s="1"/>
  <c r="BH35"/>
  <c r="BF35"/>
  <c r="L35" s="1"/>
  <c r="AX35"/>
  <c r="AV35"/>
  <c r="K35" s="1"/>
  <c r="AN35"/>
  <c r="AL35"/>
  <c r="AD35"/>
  <c r="AB35"/>
  <c r="I35" s="1"/>
  <c r="T35"/>
  <c r="R35"/>
  <c r="H35" s="1"/>
  <c r="N35"/>
  <c r="J35"/>
  <c r="F35"/>
  <c r="E35"/>
  <c r="G35" s="1"/>
  <c r="DD34"/>
  <c r="Q34" s="1"/>
  <c r="CV34"/>
  <c r="CT34"/>
  <c r="CL34"/>
  <c r="CJ34"/>
  <c r="O34" s="1"/>
  <c r="CB34"/>
  <c r="BZ34"/>
  <c r="BR34"/>
  <c r="BP34"/>
  <c r="M34" s="1"/>
  <c r="BH34"/>
  <c r="BF34"/>
  <c r="AX34"/>
  <c r="AV34"/>
  <c r="K34" s="1"/>
  <c r="AN34"/>
  <c r="AL34"/>
  <c r="AD34"/>
  <c r="AB34"/>
  <c r="I34" s="1"/>
  <c r="T34"/>
  <c r="R34"/>
  <c r="P34"/>
  <c r="N34"/>
  <c r="L34"/>
  <c r="J34"/>
  <c r="H34"/>
  <c r="F34"/>
  <c r="G34" s="1"/>
  <c r="E34"/>
  <c r="D34"/>
  <c r="DF33"/>
  <c r="DD33"/>
  <c r="CT33"/>
  <c r="P33" s="1"/>
  <c r="CJ33"/>
  <c r="CB33"/>
  <c r="BZ33"/>
  <c r="BR33"/>
  <c r="BP33"/>
  <c r="BH33"/>
  <c r="BF33"/>
  <c r="AX33"/>
  <c r="AV33"/>
  <c r="AN33"/>
  <c r="AL33"/>
  <c r="AD33"/>
  <c r="AB33"/>
  <c r="T33"/>
  <c r="F33" s="1"/>
  <c r="R33"/>
  <c r="Q33"/>
  <c r="O33"/>
  <c r="N33"/>
  <c r="M33"/>
  <c r="L33"/>
  <c r="K33"/>
  <c r="J33"/>
  <c r="I33"/>
  <c r="C33" s="1"/>
  <c r="H33"/>
  <c r="E33"/>
  <c r="G33" s="1"/>
  <c r="DD32"/>
  <c r="CV32"/>
  <c r="CT32"/>
  <c r="P32" s="1"/>
  <c r="CL32"/>
  <c r="CJ32"/>
  <c r="CB32"/>
  <c r="BZ32"/>
  <c r="BR32"/>
  <c r="BP32"/>
  <c r="BH32"/>
  <c r="BF32"/>
  <c r="L32" s="1"/>
  <c r="AX32"/>
  <c r="AV32"/>
  <c r="AN32"/>
  <c r="AL32"/>
  <c r="AD32"/>
  <c r="AB32"/>
  <c r="T32"/>
  <c r="F32" s="1"/>
  <c r="G32" s="1"/>
  <c r="R32"/>
  <c r="H32" s="1"/>
  <c r="C32" s="1"/>
  <c r="Q32"/>
  <c r="O32"/>
  <c r="N32"/>
  <c r="M32"/>
  <c r="K32"/>
  <c r="J32"/>
  <c r="I32"/>
  <c r="E32"/>
  <c r="DD31"/>
  <c r="CV31"/>
  <c r="CT31"/>
  <c r="CL31"/>
  <c r="CJ31"/>
  <c r="CB31"/>
  <c r="BZ31"/>
  <c r="BR31"/>
  <c r="BP31"/>
  <c r="BH31"/>
  <c r="BF31"/>
  <c r="AX31"/>
  <c r="AV31"/>
  <c r="AN31"/>
  <c r="AL31"/>
  <c r="AD31"/>
  <c r="AB31"/>
  <c r="T31"/>
  <c r="F31" s="1"/>
  <c r="R31"/>
  <c r="Q31"/>
  <c r="P31"/>
  <c r="O31"/>
  <c r="N31"/>
  <c r="M31"/>
  <c r="L31"/>
  <c r="K31"/>
  <c r="J31"/>
  <c r="I31"/>
  <c r="C31" s="1"/>
  <c r="H31"/>
  <c r="E31"/>
  <c r="G31" s="1"/>
  <c r="D31"/>
  <c r="DD30"/>
  <c r="CV30"/>
  <c r="CT30"/>
  <c r="P30" s="1"/>
  <c r="CL30"/>
  <c r="CJ30"/>
  <c r="CB30"/>
  <c r="BZ30"/>
  <c r="BR30"/>
  <c r="BP30"/>
  <c r="BH30"/>
  <c r="BF30"/>
  <c r="L30" s="1"/>
  <c r="AX30"/>
  <c r="AV30"/>
  <c r="AN30"/>
  <c r="AL30"/>
  <c r="AD30"/>
  <c r="AB30"/>
  <c r="T30"/>
  <c r="F30" s="1"/>
  <c r="G30" s="1"/>
  <c r="R30"/>
  <c r="H30" s="1"/>
  <c r="C30" s="1"/>
  <c r="Q30"/>
  <c r="O30"/>
  <c r="N30"/>
  <c r="M30"/>
  <c r="K30"/>
  <c r="J30"/>
  <c r="I30"/>
  <c r="E30"/>
  <c r="DD29"/>
  <c r="CV29"/>
  <c r="CT29"/>
  <c r="CL29"/>
  <c r="CJ29"/>
  <c r="CB29"/>
  <c r="BZ29"/>
  <c r="BR29"/>
  <c r="BP29"/>
  <c r="BH29"/>
  <c r="BF29"/>
  <c r="AX29"/>
  <c r="AV29"/>
  <c r="AN29"/>
  <c r="AL29"/>
  <c r="AD29"/>
  <c r="AB29"/>
  <c r="T29"/>
  <c r="F29" s="1"/>
  <c r="R29"/>
  <c r="Q29"/>
  <c r="P29"/>
  <c r="O29"/>
  <c r="N29"/>
  <c r="M29"/>
  <c r="L29"/>
  <c r="K29"/>
  <c r="J29"/>
  <c r="I29"/>
  <c r="C29" s="1"/>
  <c r="H29"/>
  <c r="E29"/>
  <c r="G29" s="1"/>
  <c r="D29"/>
  <c r="DD28"/>
  <c r="CV28"/>
  <c r="CT28"/>
  <c r="P28" s="1"/>
  <c r="CL28"/>
  <c r="CJ28"/>
  <c r="CB28"/>
  <c r="BZ28"/>
  <c r="BR28"/>
  <c r="BP28"/>
  <c r="BH28"/>
  <c r="BF28"/>
  <c r="L28" s="1"/>
  <c r="AX28"/>
  <c r="AV28"/>
  <c r="AN28"/>
  <c r="AL28"/>
  <c r="AD28"/>
  <c r="AB28"/>
  <c r="T28"/>
  <c r="F28" s="1"/>
  <c r="G28" s="1"/>
  <c r="R28"/>
  <c r="H28" s="1"/>
  <c r="C28" s="1"/>
  <c r="Q28"/>
  <c r="O28"/>
  <c r="N28"/>
  <c r="M28"/>
  <c r="K28"/>
  <c r="J28"/>
  <c r="I28"/>
  <c r="E28"/>
  <c r="DD27"/>
  <c r="CV27"/>
  <c r="CT27"/>
  <c r="CL27"/>
  <c r="CJ27"/>
  <c r="CB27"/>
  <c r="BZ27"/>
  <c r="BR27"/>
  <c r="BP27"/>
  <c r="BH27"/>
  <c r="BF27"/>
  <c r="AX27"/>
  <c r="AV27"/>
  <c r="AN27"/>
  <c r="AL27"/>
  <c r="AD27"/>
  <c r="AB27"/>
  <c r="T27"/>
  <c r="F27" s="1"/>
  <c r="R27"/>
  <c r="Q27"/>
  <c r="P27"/>
  <c r="O27"/>
  <c r="N27"/>
  <c r="M27"/>
  <c r="L27"/>
  <c r="K27"/>
  <c r="J27"/>
  <c r="I27"/>
  <c r="C27" s="1"/>
  <c r="H27"/>
  <c r="E27"/>
  <c r="G27" s="1"/>
  <c r="D27"/>
  <c r="DD26"/>
  <c r="CV26"/>
  <c r="CT26"/>
  <c r="P26" s="1"/>
  <c r="CL26"/>
  <c r="CJ26"/>
  <c r="CB26"/>
  <c r="BZ26"/>
  <c r="BR26"/>
  <c r="BP26"/>
  <c r="BH26"/>
  <c r="BF26"/>
  <c r="L26" s="1"/>
  <c r="AX26"/>
  <c r="AV26"/>
  <c r="AN26"/>
  <c r="AL26"/>
  <c r="AD26"/>
  <c r="AB26"/>
  <c r="T26"/>
  <c r="F26" s="1"/>
  <c r="G26" s="1"/>
  <c r="R26"/>
  <c r="H26" s="1"/>
  <c r="C26" s="1"/>
  <c r="Q26"/>
  <c r="O26"/>
  <c r="N26"/>
  <c r="M26"/>
  <c r="K26"/>
  <c r="J26"/>
  <c r="I26"/>
  <c r="E26"/>
  <c r="DD25"/>
  <c r="CV25"/>
  <c r="CT25"/>
  <c r="CL25"/>
  <c r="CJ25"/>
  <c r="CB25"/>
  <c r="BZ25"/>
  <c r="BR25"/>
  <c r="BP25"/>
  <c r="BH25"/>
  <c r="BF25"/>
  <c r="AX25"/>
  <c r="AV25"/>
  <c r="AN25"/>
  <c r="AL25"/>
  <c r="AD25"/>
  <c r="AB25"/>
  <c r="T25"/>
  <c r="F25" s="1"/>
  <c r="R25"/>
  <c r="Q25"/>
  <c r="P25"/>
  <c r="O25"/>
  <c r="N25"/>
  <c r="M25"/>
  <c r="L25"/>
  <c r="K25"/>
  <c r="J25"/>
  <c r="I25"/>
  <c r="C25" s="1"/>
  <c r="H25"/>
  <c r="E25"/>
  <c r="G25" s="1"/>
  <c r="D25"/>
  <c r="DF24"/>
  <c r="DD24"/>
  <c r="Q24" s="1"/>
  <c r="CV24"/>
  <c r="CT24"/>
  <c r="CL24"/>
  <c r="CJ24"/>
  <c r="O24" s="1"/>
  <c r="CB24"/>
  <c r="BZ24"/>
  <c r="BR24"/>
  <c r="BP24"/>
  <c r="M24" s="1"/>
  <c r="BH24"/>
  <c r="BF24"/>
  <c r="AX24"/>
  <c r="AV24"/>
  <c r="K24" s="1"/>
  <c r="AN24"/>
  <c r="AL24"/>
  <c r="AD24"/>
  <c r="AB24"/>
  <c r="I24" s="1"/>
  <c r="T24"/>
  <c r="R24"/>
  <c r="P24"/>
  <c r="N24"/>
  <c r="L24"/>
  <c r="J24"/>
  <c r="H24"/>
  <c r="C24" s="1"/>
  <c r="F24"/>
  <c r="G24" s="1"/>
  <c r="E24"/>
  <c r="D24"/>
  <c r="DD23"/>
  <c r="Q23" s="1"/>
  <c r="CV23"/>
  <c r="CT23"/>
  <c r="P23" s="1"/>
  <c r="CL23"/>
  <c r="CJ23"/>
  <c r="O23" s="1"/>
  <c r="CB23"/>
  <c r="BZ23"/>
  <c r="BR23"/>
  <c r="BP23"/>
  <c r="M23" s="1"/>
  <c r="BH23"/>
  <c r="BF23"/>
  <c r="L23" s="1"/>
  <c r="AX23"/>
  <c r="AV23"/>
  <c r="K23" s="1"/>
  <c r="AN23"/>
  <c r="AL23"/>
  <c r="AD23"/>
  <c r="AB23"/>
  <c r="I23" s="1"/>
  <c r="T23"/>
  <c r="R23"/>
  <c r="H23" s="1"/>
  <c r="N23"/>
  <c r="J23"/>
  <c r="F23"/>
  <c r="E23"/>
  <c r="G23" s="1"/>
  <c r="DD22"/>
  <c r="Q22" s="1"/>
  <c r="CV22"/>
  <c r="CT22"/>
  <c r="CL22"/>
  <c r="CJ22"/>
  <c r="O22" s="1"/>
  <c r="CB22"/>
  <c r="BZ22"/>
  <c r="BR22"/>
  <c r="BP22"/>
  <c r="M22" s="1"/>
  <c r="BH22"/>
  <c r="BF22"/>
  <c r="AX22"/>
  <c r="AV22"/>
  <c r="K22" s="1"/>
  <c r="AN22"/>
  <c r="AL22"/>
  <c r="AD22"/>
  <c r="AB22"/>
  <c r="I22" s="1"/>
  <c r="T22"/>
  <c r="R22"/>
  <c r="P22"/>
  <c r="N22"/>
  <c r="L22"/>
  <c r="J22"/>
  <c r="H22"/>
  <c r="C22" s="1"/>
  <c r="F22"/>
  <c r="G22" s="1"/>
  <c r="E22"/>
  <c r="D22"/>
  <c r="DF21"/>
  <c r="DD21"/>
  <c r="CV21"/>
  <c r="CT21"/>
  <c r="P21" s="1"/>
  <c r="CL21"/>
  <c r="CJ21"/>
  <c r="CB21"/>
  <c r="BZ21"/>
  <c r="BR21"/>
  <c r="BP21"/>
  <c r="BH21"/>
  <c r="BF21"/>
  <c r="L21" s="1"/>
  <c r="AX21"/>
  <c r="AV21"/>
  <c r="AN21"/>
  <c r="AL21"/>
  <c r="AD21"/>
  <c r="AB21"/>
  <c r="T21"/>
  <c r="F21" s="1"/>
  <c r="G21" s="1"/>
  <c r="R21"/>
  <c r="H21" s="1"/>
  <c r="C21" s="1"/>
  <c r="Q21"/>
  <c r="O21"/>
  <c r="N21"/>
  <c r="M21"/>
  <c r="K21"/>
  <c r="J21"/>
  <c r="I21"/>
  <c r="E21"/>
  <c r="DD20"/>
  <c r="CV20"/>
  <c r="CT20"/>
  <c r="CL20"/>
  <c r="CJ20"/>
  <c r="CB20"/>
  <c r="BZ20"/>
  <c r="BR20"/>
  <c r="BP20"/>
  <c r="BH20"/>
  <c r="BF20"/>
  <c r="AX20"/>
  <c r="AV20"/>
  <c r="AN20"/>
  <c r="AL20"/>
  <c r="AD20"/>
  <c r="AB20"/>
  <c r="T20"/>
  <c r="F20" s="1"/>
  <c r="R20"/>
  <c r="Q20"/>
  <c r="P20"/>
  <c r="O20"/>
  <c r="N20"/>
  <c r="M20"/>
  <c r="L20"/>
  <c r="K20"/>
  <c r="J20"/>
  <c r="I20"/>
  <c r="C20" s="1"/>
  <c r="H20"/>
  <c r="E20"/>
  <c r="G20" s="1"/>
  <c r="D20"/>
  <c r="DD19"/>
  <c r="CV19"/>
  <c r="CT19"/>
  <c r="P19" s="1"/>
  <c r="CL19"/>
  <c r="CJ19"/>
  <c r="CB19"/>
  <c r="BZ19"/>
  <c r="BR19"/>
  <c r="BP19"/>
  <c r="BH19"/>
  <c r="BF19"/>
  <c r="L19" s="1"/>
  <c r="AX19"/>
  <c r="AV19"/>
  <c r="AN19"/>
  <c r="AL19"/>
  <c r="AD19"/>
  <c r="AB19"/>
  <c r="T19"/>
  <c r="F19" s="1"/>
  <c r="G19" s="1"/>
  <c r="R19"/>
  <c r="H19" s="1"/>
  <c r="C19" s="1"/>
  <c r="Q19"/>
  <c r="O19"/>
  <c r="N19"/>
  <c r="M19"/>
  <c r="K19"/>
  <c r="J19"/>
  <c r="I19"/>
  <c r="E19"/>
  <c r="DF18"/>
  <c r="DD18"/>
  <c r="Q18" s="1"/>
  <c r="CV18"/>
  <c r="CT18"/>
  <c r="P18" s="1"/>
  <c r="CL18"/>
  <c r="CJ18"/>
  <c r="O18" s="1"/>
  <c r="CB18"/>
  <c r="BZ18"/>
  <c r="BR18"/>
  <c r="BP18"/>
  <c r="M18" s="1"/>
  <c r="BH18"/>
  <c r="BF18"/>
  <c r="L18" s="1"/>
  <c r="AX18"/>
  <c r="AV18"/>
  <c r="K18" s="1"/>
  <c r="AN18"/>
  <c r="AL18"/>
  <c r="AD18"/>
  <c r="AB18"/>
  <c r="I18" s="1"/>
  <c r="T18"/>
  <c r="R18"/>
  <c r="H18" s="1"/>
  <c r="N18"/>
  <c r="J18"/>
  <c r="F18"/>
  <c r="E18"/>
  <c r="G18" s="1"/>
  <c r="DF17"/>
  <c r="DD17"/>
  <c r="CV17"/>
  <c r="CT17"/>
  <c r="CL17"/>
  <c r="CJ17"/>
  <c r="CB17"/>
  <c r="BZ17"/>
  <c r="BR17"/>
  <c r="BP17"/>
  <c r="BH17"/>
  <c r="BF17"/>
  <c r="AX17"/>
  <c r="AV17"/>
  <c r="AN17"/>
  <c r="AL17"/>
  <c r="AD17"/>
  <c r="AB17"/>
  <c r="T17"/>
  <c r="F17" s="1"/>
  <c r="R17"/>
  <c r="Q17"/>
  <c r="P17"/>
  <c r="O17"/>
  <c r="N17"/>
  <c r="M17"/>
  <c r="L17"/>
  <c r="K17"/>
  <c r="J17"/>
  <c r="I17"/>
  <c r="C17" s="1"/>
  <c r="H17"/>
  <c r="E17"/>
  <c r="D17"/>
  <c r="DF16"/>
  <c r="DD16"/>
  <c r="Q16" s="1"/>
  <c r="CV16"/>
  <c r="CT16"/>
  <c r="CL16"/>
  <c r="CJ16"/>
  <c r="O16" s="1"/>
  <c r="CB16"/>
  <c r="BZ16"/>
  <c r="BR16"/>
  <c r="BP16"/>
  <c r="M16" s="1"/>
  <c r="BH16"/>
  <c r="BF16"/>
  <c r="AX16"/>
  <c r="AV16"/>
  <c r="K16" s="1"/>
  <c r="AN16"/>
  <c r="AL16"/>
  <c r="AD16"/>
  <c r="AB16"/>
  <c r="I16" s="1"/>
  <c r="T16"/>
  <c r="R16"/>
  <c r="P16"/>
  <c r="N16"/>
  <c r="L16"/>
  <c r="J16"/>
  <c r="H16"/>
  <c r="C16" s="1"/>
  <c r="F16"/>
  <c r="G16" s="1"/>
  <c r="E16"/>
  <c r="D16"/>
  <c r="DF15"/>
  <c r="DD15"/>
  <c r="CV15"/>
  <c r="CT15"/>
  <c r="P15" s="1"/>
  <c r="CL15"/>
  <c r="CJ15"/>
  <c r="CB15"/>
  <c r="BZ15"/>
  <c r="BR15"/>
  <c r="BP15"/>
  <c r="BH15"/>
  <c r="BF15"/>
  <c r="L15" s="1"/>
  <c r="AX15"/>
  <c r="AV15"/>
  <c r="AN15"/>
  <c r="AL15"/>
  <c r="AD15"/>
  <c r="AB15"/>
  <c r="T15"/>
  <c r="F15" s="1"/>
  <c r="G15" s="1"/>
  <c r="R15"/>
  <c r="H15" s="1"/>
  <c r="C15" s="1"/>
  <c r="Q15"/>
  <c r="O15"/>
  <c r="N15"/>
  <c r="M15"/>
  <c r="K15"/>
  <c r="J15"/>
  <c r="I15"/>
  <c r="E15"/>
  <c r="DF14"/>
  <c r="DD14"/>
  <c r="Q14" s="1"/>
  <c r="CV14"/>
  <c r="CT14"/>
  <c r="P14" s="1"/>
  <c r="CL14"/>
  <c r="CJ14"/>
  <c r="O14" s="1"/>
  <c r="CB14"/>
  <c r="BZ14"/>
  <c r="BR14"/>
  <c r="BP14"/>
  <c r="M14" s="1"/>
  <c r="BH14"/>
  <c r="BF14"/>
  <c r="L14" s="1"/>
  <c r="AX14"/>
  <c r="AV14"/>
  <c r="K14" s="1"/>
  <c r="AN14"/>
  <c r="AL14"/>
  <c r="AD14"/>
  <c r="AB14"/>
  <c r="I14" s="1"/>
  <c r="T14"/>
  <c r="R14"/>
  <c r="H14" s="1"/>
  <c r="N14"/>
  <c r="J14"/>
  <c r="F14"/>
  <c r="E14"/>
  <c r="G14" s="1"/>
  <c r="DF13"/>
  <c r="DD13"/>
  <c r="CV13"/>
  <c r="CT13"/>
  <c r="CL13"/>
  <c r="CJ13"/>
  <c r="CB13"/>
  <c r="BZ13"/>
  <c r="BR13"/>
  <c r="BP13"/>
  <c r="BH13"/>
  <c r="BF13"/>
  <c r="AX13"/>
  <c r="AV13"/>
  <c r="AN13"/>
  <c r="AL13"/>
  <c r="AD13"/>
  <c r="AB13"/>
  <c r="T13"/>
  <c r="F13" s="1"/>
  <c r="R13"/>
  <c r="Q13"/>
  <c r="P13"/>
  <c r="O13"/>
  <c r="N13"/>
  <c r="M13"/>
  <c r="L13"/>
  <c r="K13"/>
  <c r="J13"/>
  <c r="I13"/>
  <c r="C13" s="1"/>
  <c r="H13"/>
  <c r="E13"/>
  <c r="D13"/>
  <c r="DD12"/>
  <c r="CV12"/>
  <c r="CT12"/>
  <c r="P12" s="1"/>
  <c r="CL12"/>
  <c r="CJ12"/>
  <c r="CB12"/>
  <c r="BZ12"/>
  <c r="BR12"/>
  <c r="BP12"/>
  <c r="BH12"/>
  <c r="BF12"/>
  <c r="L12" s="1"/>
  <c r="AX12"/>
  <c r="AV12"/>
  <c r="AN12"/>
  <c r="AL12"/>
  <c r="AD12"/>
  <c r="AB12"/>
  <c r="T12"/>
  <c r="F12" s="1"/>
  <c r="G12" s="1"/>
  <c r="R12"/>
  <c r="H12" s="1"/>
  <c r="C12" s="1"/>
  <c r="Q12"/>
  <c r="O12"/>
  <c r="N12"/>
  <c r="M12"/>
  <c r="K12"/>
  <c r="J12"/>
  <c r="I12"/>
  <c r="E12"/>
  <c r="DF11"/>
  <c r="DD11"/>
  <c r="Q11" s="1"/>
  <c r="CV11"/>
  <c r="CT11"/>
  <c r="P11" s="1"/>
  <c r="CL11"/>
  <c r="CJ11"/>
  <c r="O11" s="1"/>
  <c r="CB11"/>
  <c r="BZ11"/>
  <c r="BR11"/>
  <c r="BP11"/>
  <c r="M11" s="1"/>
  <c r="BH11"/>
  <c r="BF11"/>
  <c r="L11" s="1"/>
  <c r="AX11"/>
  <c r="AV11"/>
  <c r="K11" s="1"/>
  <c r="AN11"/>
  <c r="AL11"/>
  <c r="AD11"/>
  <c r="AB11"/>
  <c r="I11" s="1"/>
  <c r="T11"/>
  <c r="R11"/>
  <c r="H11" s="1"/>
  <c r="N11"/>
  <c r="J11"/>
  <c r="F11"/>
  <c r="E11"/>
  <c r="G11" s="1"/>
  <c r="DD10"/>
  <c r="Q10" s="1"/>
  <c r="CV10"/>
  <c r="CT10"/>
  <c r="CL10"/>
  <c r="CJ10"/>
  <c r="O10" s="1"/>
  <c r="CB10"/>
  <c r="BZ10"/>
  <c r="BR10"/>
  <c r="BP10"/>
  <c r="M10" s="1"/>
  <c r="BH10"/>
  <c r="BF10"/>
  <c r="AX10"/>
  <c r="AV10"/>
  <c r="K10" s="1"/>
  <c r="AN10"/>
  <c r="AL10"/>
  <c r="AD10"/>
  <c r="AB10"/>
  <c r="I10" s="1"/>
  <c r="T10"/>
  <c r="R10"/>
  <c r="P10"/>
  <c r="N10"/>
  <c r="L10"/>
  <c r="J10"/>
  <c r="H10"/>
  <c r="C10" s="1"/>
  <c r="F10"/>
  <c r="G10" s="1"/>
  <c r="E10"/>
  <c r="D10"/>
  <c r="DF9"/>
  <c r="DD9"/>
  <c r="CV9"/>
  <c r="CT9"/>
  <c r="P9" s="1"/>
  <c r="CL9"/>
  <c r="CJ9"/>
  <c r="CB9"/>
  <c r="BZ9"/>
  <c r="BR9"/>
  <c r="BP9"/>
  <c r="BH9"/>
  <c r="BF9"/>
  <c r="L9" s="1"/>
  <c r="AX9"/>
  <c r="AV9"/>
  <c r="AN9"/>
  <c r="AL9"/>
  <c r="AD9"/>
  <c r="AB9"/>
  <c r="T9"/>
  <c r="F9" s="1"/>
  <c r="G9" s="1"/>
  <c r="R9"/>
  <c r="H9" s="1"/>
  <c r="C9" s="1"/>
  <c r="Q9"/>
  <c r="O9"/>
  <c r="N9"/>
  <c r="M9"/>
  <c r="K9"/>
  <c r="J9"/>
  <c r="I9"/>
  <c r="E9"/>
  <c r="DF8"/>
  <c r="DD8"/>
  <c r="Q8" s="1"/>
  <c r="CV8"/>
  <c r="CT8"/>
  <c r="P8" s="1"/>
  <c r="CL8"/>
  <c r="CJ8"/>
  <c r="O8" s="1"/>
  <c r="CB8"/>
  <c r="BZ8"/>
  <c r="BR8"/>
  <c r="BP8"/>
  <c r="M8" s="1"/>
  <c r="BH8"/>
  <c r="BF8"/>
  <c r="L8" s="1"/>
  <c r="AX8"/>
  <c r="AV8"/>
  <c r="K8" s="1"/>
  <c r="AN8"/>
  <c r="AL8"/>
  <c r="AD8"/>
  <c r="AB8"/>
  <c r="I8" s="1"/>
  <c r="T8"/>
  <c r="R8"/>
  <c r="H8" s="1"/>
  <c r="C8" s="1"/>
  <c r="N8"/>
  <c r="J8"/>
  <c r="F8"/>
  <c r="E8"/>
  <c r="G8" s="1"/>
  <c r="DF7"/>
  <c r="DD7"/>
  <c r="CV7"/>
  <c r="CT7"/>
  <c r="CL7"/>
  <c r="CJ7"/>
  <c r="CB7"/>
  <c r="BZ7"/>
  <c r="BR7"/>
  <c r="BP7"/>
  <c r="BH7"/>
  <c r="BF7"/>
  <c r="AX7"/>
  <c r="AV7"/>
  <c r="AN7"/>
  <c r="AL7"/>
  <c r="AD7"/>
  <c r="AB7"/>
  <c r="T7"/>
  <c r="F7" s="1"/>
  <c r="R7"/>
  <c r="Q7"/>
  <c r="P7"/>
  <c r="O7"/>
  <c r="N7"/>
  <c r="M7"/>
  <c r="L7"/>
  <c r="K7"/>
  <c r="J7"/>
  <c r="I7"/>
  <c r="C7" s="1"/>
  <c r="H7"/>
  <c r="E7"/>
  <c r="G7" s="1"/>
  <c r="D7"/>
  <c r="DF6"/>
  <c r="DD6"/>
  <c r="Q6" s="1"/>
  <c r="CV6"/>
  <c r="CT6"/>
  <c r="CL6"/>
  <c r="CJ6"/>
  <c r="O6" s="1"/>
  <c r="CB6"/>
  <c r="BZ6"/>
  <c r="BR6"/>
  <c r="BP6"/>
  <c r="M6" s="1"/>
  <c r="BH6"/>
  <c r="BF6"/>
  <c r="AX6"/>
  <c r="AV6"/>
  <c r="K6" s="1"/>
  <c r="AN6"/>
  <c r="AL6"/>
  <c r="AD6"/>
  <c r="AB6"/>
  <c r="I6" s="1"/>
  <c r="T6"/>
  <c r="R6"/>
  <c r="P6"/>
  <c r="N6"/>
  <c r="L6"/>
  <c r="J6"/>
  <c r="H6"/>
  <c r="C6" s="1"/>
  <c r="F6"/>
  <c r="G6" s="1"/>
  <c r="E6"/>
  <c r="D6"/>
  <c r="DF5"/>
  <c r="DD5"/>
  <c r="CV5"/>
  <c r="CT5"/>
  <c r="P5" s="1"/>
  <c r="CL5"/>
  <c r="CJ5"/>
  <c r="CB5"/>
  <c r="BZ5"/>
  <c r="BR5"/>
  <c r="BP5"/>
  <c r="BH5"/>
  <c r="BF5"/>
  <c r="L5" s="1"/>
  <c r="AX5"/>
  <c r="AV5"/>
  <c r="AN5"/>
  <c r="AL5"/>
  <c r="AD5"/>
  <c r="AB5"/>
  <c r="T5"/>
  <c r="F5" s="1"/>
  <c r="G5" s="1"/>
  <c r="R5"/>
  <c r="H5" s="1"/>
  <c r="C5" s="1"/>
  <c r="Q5"/>
  <c r="O5"/>
  <c r="N5"/>
  <c r="M5"/>
  <c r="K5"/>
  <c r="J5"/>
  <c r="I5"/>
  <c r="E5"/>
  <c r="BZ3"/>
  <c r="BP3"/>
  <c r="BF3"/>
  <c r="AV3"/>
  <c r="AL3"/>
  <c r="AB3"/>
  <c r="R3"/>
  <c r="O10" i="1"/>
  <c r="P10" s="1"/>
  <c r="O9"/>
  <c r="O11" s="1"/>
  <c r="P9" s="1"/>
  <c r="O5"/>
  <c r="O4"/>
  <c r="O3"/>
  <c r="P3" s="1"/>
  <c r="O2"/>
  <c r="O6" s="1"/>
  <c r="P4" l="1"/>
  <c r="P2"/>
  <c r="G13" i="3"/>
  <c r="G17"/>
  <c r="C23"/>
  <c r="C39"/>
  <c r="C47"/>
  <c r="C49"/>
  <c r="C52"/>
  <c r="C54"/>
  <c r="C56"/>
  <c r="C58"/>
  <c r="C60"/>
  <c r="C11"/>
  <c r="P5" i="1"/>
  <c r="C14" i="3"/>
  <c r="C18"/>
  <c r="C36"/>
  <c r="C38"/>
  <c r="C43"/>
  <c r="G48"/>
  <c r="C62"/>
  <c r="C34"/>
  <c r="C35"/>
  <c r="C41"/>
  <c r="C50"/>
  <c r="C51"/>
  <c r="C53"/>
  <c r="C55"/>
  <c r="C57"/>
  <c r="C59"/>
  <c r="D33"/>
  <c r="D48"/>
  <c r="D51"/>
  <c r="D8"/>
  <c r="D11"/>
  <c r="D14"/>
  <c r="D18"/>
  <c r="D23"/>
  <c r="D35"/>
  <c r="D45"/>
  <c r="D50"/>
  <c r="D53"/>
  <c r="D55"/>
  <c r="D57"/>
  <c r="D59"/>
  <c r="D61"/>
  <c r="D5"/>
  <c r="D9"/>
  <c r="D12"/>
  <c r="D15"/>
  <c r="D19"/>
  <c r="D21"/>
  <c r="D26"/>
  <c r="D28"/>
  <c r="D30"/>
  <c r="D32"/>
  <c r="D39"/>
  <c r="D42"/>
  <c r="D46"/>
  <c r="D49"/>
</calcChain>
</file>

<file path=xl/sharedStrings.xml><?xml version="1.0" encoding="utf-8"?>
<sst xmlns="http://schemas.openxmlformats.org/spreadsheetml/2006/main" count="499" uniqueCount="212">
  <si>
    <t>ΠΡΩΤΑΘΛΗΜΑ ΕΛΛΑΔΟΣ 2019-20</t>
  </si>
  <si>
    <t>ΠΡΩΤΑΘΛΗΤΗΣ:</t>
  </si>
  <si>
    <t>ΒΑΕΚ</t>
  </si>
  <si>
    <t>Τρέχουσα</t>
  </si>
  <si>
    <t>2019-20</t>
  </si>
  <si>
    <t>Σύνολο</t>
  </si>
  <si>
    <t>Θέσεις</t>
  </si>
  <si>
    <t>Τελική Φάση, Αθήνα, 19-20/9/2020</t>
  </si>
  <si>
    <t>ΔΕΥΤΕΡΟΣ:</t>
  </si>
  <si>
    <t>Αθήνα</t>
  </si>
  <si>
    <t>Όμιλος Αήττητων</t>
  </si>
  <si>
    <t>ΤΡΙΤΟΣ:</t>
  </si>
  <si>
    <t>Καρδίτσα</t>
  </si>
  <si>
    <t>Λάρισα</t>
  </si>
  <si>
    <t>Κρήτη</t>
  </si>
  <si>
    <t>13-pts</t>
  </si>
  <si>
    <t>15-pts</t>
  </si>
  <si>
    <t xml:space="preserve">Σύνολο </t>
  </si>
  <si>
    <t>Γύρος 16 Αήττητων</t>
  </si>
  <si>
    <t>Προημιτελικοί Αήττητων</t>
  </si>
  <si>
    <t>Ημιτελικοί Αήττητων</t>
  </si>
  <si>
    <t>Τελικός Αήττητων</t>
  </si>
  <si>
    <t>Τελικός</t>
  </si>
  <si>
    <t>ΒΑΕΚA</t>
  </si>
  <si>
    <t>ΜΑΝΩΛΙΟΣ (Α1)</t>
  </si>
  <si>
    <t>Ομοσπονδία</t>
  </si>
  <si>
    <t>13-5</t>
  </si>
  <si>
    <t>ΜΑΝΩΛΙΟΣ</t>
  </si>
  <si>
    <t>ΣΑΚΑ</t>
  </si>
  <si>
    <t>ΝΤΙΣΛΗΣ (Λ2)</t>
  </si>
  <si>
    <t>13-6</t>
  </si>
  <si>
    <t xml:space="preserve"> </t>
  </si>
  <si>
    <t>ΚΥΡΙΑΚΑΚΗΣ (Α5)</t>
  </si>
  <si>
    <t>13-4</t>
  </si>
  <si>
    <t>ΚΥΡΙΑΚΑΚΗΣ</t>
  </si>
  <si>
    <t>ΧΡΙΣΤΟΦΟΡΑΚΗΣ (Κ3)</t>
  </si>
  <si>
    <t>ΣΕΛΕΛΗΣ</t>
  </si>
  <si>
    <t>ΜΠ</t>
  </si>
  <si>
    <t>Κ1</t>
  </si>
  <si>
    <t>ΠΛΑΒΟΣ</t>
  </si>
  <si>
    <t>2-13</t>
  </si>
  <si>
    <t>ΑΤΜΑΤΖΙΔΗΣ</t>
  </si>
  <si>
    <t>Α7</t>
  </si>
  <si>
    <t>Σ1</t>
  </si>
  <si>
    <t>ΠΡΟΥΚΑΚΗΣ</t>
  </si>
  <si>
    <t>ΧΑΤΖΕΛΗΣ (Α3)</t>
  </si>
  <si>
    <t>ΚΑΤΩΓΙΑΝΝΑΚΗΣ</t>
  </si>
  <si>
    <t>Α6</t>
  </si>
  <si>
    <t>Κ2</t>
  </si>
  <si>
    <t>ΓΡΟΥΤΣΟΣ</t>
  </si>
  <si>
    <t>13-11</t>
  </si>
  <si>
    <t>ΧΑΤΖΕΛΗΣ</t>
  </si>
  <si>
    <t>Α5</t>
  </si>
  <si>
    <t>Κ3</t>
  </si>
  <si>
    <t>ΧΡΙΣΤΟΦΟΡΑΚΗΣ</t>
  </si>
  <si>
    <t>ΜΗΛΙΩΝΗΣ (Κ4)</t>
  </si>
  <si>
    <t>ΧΑΡΑΚΛΙΑΣ</t>
  </si>
  <si>
    <t>Α4</t>
  </si>
  <si>
    <t>Λ1</t>
  </si>
  <si>
    <t>ΝΑΡΗΣ</t>
  </si>
  <si>
    <t>Α3</t>
  </si>
  <si>
    <t>Κ4</t>
  </si>
  <si>
    <t>ΜΗΛΙΩΝΗΣ</t>
  </si>
  <si>
    <t>ΑΤΜΑΤΖΙΔΗΣ (Α7)</t>
  </si>
  <si>
    <t>ΧΙΩΤΙΝΗΣ</t>
  </si>
  <si>
    <t>Α2</t>
  </si>
  <si>
    <t>Κ5</t>
  </si>
  <si>
    <t>ΛΩΡΙΔΑΣ</t>
  </si>
  <si>
    <t>13-8</t>
  </si>
  <si>
    <t>Α1</t>
  </si>
  <si>
    <t>Λ2</t>
  </si>
  <si>
    <t>ΝΤΙΣΛΗΣ</t>
  </si>
  <si>
    <t>ΠΡΟΥΚΑΚΗΣ (Σ1)</t>
  </si>
  <si>
    <t>15-9</t>
  </si>
  <si>
    <t>ΧΙΩΤΙΝΗΣ (Α2)</t>
  </si>
  <si>
    <t>13-9</t>
  </si>
  <si>
    <t>ΛΩΡΙΔΑΣ (Κ5)</t>
  </si>
  <si>
    <t>ΚΑΤΩΓΙΑΝΝΑΚΗΣ (Α6)</t>
  </si>
  <si>
    <t>ΓΡΟΥΤΣΟΣ (Κ2)</t>
  </si>
  <si>
    <t>ΧΑΡΑΚΛΙΑΣ (Α4)</t>
  </si>
  <si>
    <t>ΝΑΡΗΣ (Λ1)</t>
  </si>
  <si>
    <t>4-13/13</t>
  </si>
  <si>
    <t>W61</t>
  </si>
  <si>
    <t>ΣΕΛΕΛΗΣ (ΜΠ)</t>
  </si>
  <si>
    <t>ΠΛΑΒΟΣ (Κ1)</t>
  </si>
  <si>
    <t>11-pts</t>
  </si>
  <si>
    <t>Τελικός 2</t>
  </si>
  <si>
    <t>W62</t>
  </si>
  <si>
    <t>Αν χρειαστεί</t>
  </si>
  <si>
    <t>L62</t>
  </si>
  <si>
    <t>ΠΡΩΤΑΘΛΗΜΑ ΕΛΛΑΔΟΣ 2019-2020</t>
  </si>
  <si>
    <t>Όμιλος Ηττημένων</t>
  </si>
  <si>
    <t>9-pts</t>
  </si>
  <si>
    <t>Γύρος 32 Ηττημένων</t>
  </si>
  <si>
    <t>Γύρος 16 Ηττημένων</t>
  </si>
  <si>
    <t>Προημιτελικοί Ηττημένων</t>
  </si>
  <si>
    <t>Ημιτελικοί Ηττημένων</t>
  </si>
  <si>
    <t>Τελικός Ηττημένων</t>
  </si>
  <si>
    <t>Φιναλίστ - Νικητής Ηττημένων</t>
  </si>
  <si>
    <t>L54</t>
  </si>
  <si>
    <t>L59</t>
  </si>
  <si>
    <t>L41</t>
  </si>
  <si>
    <t>L29</t>
  </si>
  <si>
    <t>L30</t>
  </si>
  <si>
    <t>L42</t>
  </si>
  <si>
    <t>L31</t>
  </si>
  <si>
    <t>L32</t>
  </si>
  <si>
    <t>L53</t>
  </si>
  <si>
    <t>L43</t>
  </si>
  <si>
    <t>0-9</t>
  </si>
  <si>
    <t>L25</t>
  </si>
  <si>
    <t>L26</t>
  </si>
  <si>
    <t>L44</t>
  </si>
  <si>
    <t>L27</t>
  </si>
  <si>
    <t>L28</t>
  </si>
  <si>
    <t>Παίκτης της Χρονιάς και πρόκριση</t>
  </si>
  <si>
    <t>Πρόκριση</t>
  </si>
  <si>
    <t>Σύνολα</t>
  </si>
  <si>
    <t xml:space="preserve"> Day 1</t>
  </si>
  <si>
    <t xml:space="preserve"> Day 2</t>
  </si>
  <si>
    <t xml:space="preserve"> Day 3</t>
  </si>
  <si>
    <t xml:space="preserve"> Day 4</t>
  </si>
  <si>
    <t xml:space="preserve"> Day 5</t>
  </si>
  <si>
    <t xml:space="preserve"> Day 6</t>
  </si>
  <si>
    <t xml:space="preserve"> Day 7</t>
  </si>
  <si>
    <t xml:space="preserve"> Day 8</t>
  </si>
  <si>
    <t xml:space="preserve"> Day 9</t>
  </si>
  <si>
    <t xml:space="preserve"> Day 10</t>
  </si>
  <si>
    <t>Μπαράζ</t>
  </si>
  <si>
    <t>Βαθμοί ανά αγωνιστική</t>
  </si>
  <si>
    <t>Αναλυτικά αποτελέσματα</t>
  </si>
  <si>
    <t>Βαθμολογία</t>
  </si>
  <si>
    <t>Σύνολο 10</t>
  </si>
  <si>
    <t>Wins</t>
  </si>
  <si>
    <t>Matches</t>
  </si>
  <si>
    <t>%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</si>
  <si>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</si>
  <si>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</si>
  <si>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</si>
  <si>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</si>
  <si>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</si>
  <si>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</si>
  <si>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</si>
  <si>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</si>
  <si>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</si>
  <si>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</si>
  <si>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Βαθμ.</t>
  </si>
  <si>
    <t>Α.Α</t>
  </si>
  <si>
    <t>Bye</t>
  </si>
  <si>
    <t>1ος</t>
  </si>
  <si>
    <t>2ος</t>
  </si>
  <si>
    <t>3ος</t>
  </si>
  <si>
    <t>4ος</t>
  </si>
  <si>
    <t>Ολοκλ</t>
  </si>
  <si>
    <t>Συλ.</t>
  </si>
  <si>
    <t>Ημ/νία</t>
  </si>
  <si>
    <t>Μανωλιός</t>
  </si>
  <si>
    <t>ΕΟΒ</t>
  </si>
  <si>
    <t>28/9/2019</t>
  </si>
  <si>
    <t>Χιωτίνης</t>
  </si>
  <si>
    <t>Χατζέλης</t>
  </si>
  <si>
    <t>13/10/2019</t>
  </si>
  <si>
    <t>Χαρακλιάς</t>
  </si>
  <si>
    <t>ΟΠΑΧ</t>
  </si>
  <si>
    <t>Κυριακάκης</t>
  </si>
  <si>
    <t>Κατωγιαννάκης</t>
  </si>
  <si>
    <t>Ατματζίδης</t>
  </si>
  <si>
    <t>Σέλελης</t>
  </si>
  <si>
    <t>Βατανίδης</t>
  </si>
  <si>
    <t>Πασιαλής</t>
  </si>
  <si>
    <t>Σοφός</t>
  </si>
  <si>
    <t>Αυδής</t>
  </si>
  <si>
    <t>Μπερτάχος</t>
  </si>
  <si>
    <t>Χατζηιωάννου</t>
  </si>
  <si>
    <t>Ζωΐδης</t>
  </si>
  <si>
    <t>Μαραγκός</t>
  </si>
  <si>
    <t>Τούκας</t>
  </si>
  <si>
    <t>Μαγγανάς</t>
  </si>
  <si>
    <t>Διονυσάτος</t>
  </si>
  <si>
    <t>Σακκαλής</t>
  </si>
  <si>
    <t>Φίλος</t>
  </si>
  <si>
    <t>Τσίρης</t>
  </si>
  <si>
    <t>Θανόπουλος</t>
  </si>
  <si>
    <t>Σπαθής</t>
  </si>
  <si>
    <t>Βαρελάς</t>
  </si>
  <si>
    <t>Δίκαρος</t>
  </si>
  <si>
    <t>Lycksell</t>
  </si>
  <si>
    <t>ΑΘΗΝΑ</t>
  </si>
  <si>
    <t>Acteon</t>
  </si>
  <si>
    <t>Vranic</t>
  </si>
  <si>
    <t>Μπαντάς</t>
  </si>
  <si>
    <t>Δημάκης</t>
  </si>
  <si>
    <t>Λάζαρης</t>
  </si>
  <si>
    <t>Λιάπης</t>
  </si>
  <si>
    <t>28/9</t>
  </si>
  <si>
    <t>Βαλλιάνος</t>
  </si>
  <si>
    <t>Κιουλέ</t>
  </si>
  <si>
    <t>Αναστασίου</t>
  </si>
  <si>
    <t>30/11</t>
  </si>
  <si>
    <t>Γιαννούλης</t>
  </si>
  <si>
    <t>Τζανετής</t>
  </si>
  <si>
    <t>Λάμπρου</t>
  </si>
  <si>
    <t>Χατζηνικολάου</t>
  </si>
  <si>
    <t>Ζερβός</t>
  </si>
  <si>
    <t>Καφετζόπουλος</t>
  </si>
  <si>
    <t>Πολυδώρου</t>
  </si>
  <si>
    <t>Σαπουντζάκης</t>
  </si>
  <si>
    <t>Βαδιάκας</t>
  </si>
  <si>
    <t>Γυρτάτος</t>
  </si>
  <si>
    <t>23/11</t>
  </si>
  <si>
    <t>Ξανθάκης</t>
  </si>
  <si>
    <t>Χατζηγεωργίου</t>
  </si>
</sst>
</file>

<file path=xl/styles.xml><?xml version="1.0" encoding="utf-8"?>
<styleSheet xmlns="http://schemas.openxmlformats.org/spreadsheetml/2006/main">
  <numFmts count="2">
    <numFmt numFmtId="164" formatCode="m\-d"/>
    <numFmt numFmtId="165" formatCode="m/d/yyyy"/>
  </numFmts>
  <fonts count="18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FF0000"/>
      <name val="Arial"/>
    </font>
    <font>
      <sz val="10"/>
      <color rgb="FF0000FF"/>
      <name val="Arial"/>
    </font>
    <font>
      <sz val="10"/>
      <color rgb="FFFF0000"/>
      <name val="Arial"/>
    </font>
    <font>
      <i/>
      <sz val="10"/>
      <color rgb="FFFF0000"/>
      <name val="Arial"/>
    </font>
    <font>
      <i/>
      <sz val="10"/>
      <name val="Arial"/>
    </font>
    <font>
      <sz val="8"/>
      <name val="Arial"/>
    </font>
    <font>
      <i/>
      <sz val="8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u/>
      <sz val="10"/>
      <color rgb="FF0000FF"/>
      <name val="Arial"/>
    </font>
    <font>
      <b/>
      <u/>
      <sz val="10"/>
      <color rgb="FF1155CC"/>
      <name val="Arial"/>
    </font>
    <font>
      <sz val="10"/>
      <color rgb="FF333333"/>
      <name val="Arial"/>
    </font>
    <font>
      <sz val="11"/>
      <color rgb="FF7E3794"/>
      <name val="Arial"/>
    </font>
  </fonts>
  <fills count="7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2" fontId="3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6" fillId="0" borderId="0" xfId="0" applyFont="1" applyAlignment="1">
      <alignment horizontal="center"/>
    </xf>
    <xf numFmtId="0" fontId="2" fillId="0" borderId="3" xfId="0" applyFont="1" applyBorder="1" applyAlignment="1"/>
    <xf numFmtId="0" fontId="1" fillId="0" borderId="3" xfId="0" applyFont="1" applyBorder="1" applyAlignment="1"/>
    <xf numFmtId="164" fontId="1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/>
    <xf numFmtId="164" fontId="6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/>
    <xf numFmtId="164" fontId="6" fillId="0" borderId="3" xfId="0" applyNumberFormat="1" applyFont="1" applyBorder="1" applyAlignment="1">
      <alignment horizontal="center"/>
    </xf>
    <xf numFmtId="0" fontId="8" fillId="0" borderId="0" xfId="0" applyFont="1" applyAlignment="1"/>
    <xf numFmtId="0" fontId="1" fillId="0" borderId="12" xfId="0" applyFont="1" applyBorder="1" applyAlignment="1"/>
    <xf numFmtId="0" fontId="1" fillId="0" borderId="7" xfId="0" applyFont="1" applyBorder="1" applyAlignment="1"/>
    <xf numFmtId="0" fontId="9" fillId="0" borderId="0" xfId="0" applyFont="1" applyAlignment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10" xfId="0" applyFont="1" applyBorder="1" applyAlignment="1"/>
    <xf numFmtId="0" fontId="2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0" xfId="0" applyFont="1" applyAlignment="1"/>
    <xf numFmtId="0" fontId="10" fillId="3" borderId="0" xfId="0" applyFont="1" applyFill="1" applyAlignment="1"/>
    <xf numFmtId="0" fontId="1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4" borderId="0" xfId="0" applyFont="1" applyFill="1" applyAlignment="1"/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5" borderId="0" xfId="0" applyFont="1" applyFill="1" applyAlignment="1"/>
    <xf numFmtId="0" fontId="12" fillId="0" borderId="16" xfId="0" applyFont="1" applyBorder="1" applyAlignment="1"/>
    <xf numFmtId="0" fontId="12" fillId="0" borderId="0" xfId="0" applyFont="1" applyAlignment="1"/>
    <xf numFmtId="0" fontId="12" fillId="0" borderId="17" xfId="0" applyFont="1" applyBorder="1" applyAlignment="1"/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/>
    <xf numFmtId="0" fontId="12" fillId="0" borderId="18" xfId="0" applyFont="1" applyBorder="1" applyAlignment="1"/>
    <xf numFmtId="0" fontId="12" fillId="0" borderId="19" xfId="0" applyFont="1" applyBorder="1" applyAlignment="1"/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20" xfId="0" applyFont="1" applyBorder="1" applyAlignment="1"/>
    <xf numFmtId="0" fontId="12" fillId="3" borderId="0" xfId="0" applyFont="1" applyFill="1" applyAlignment="1">
      <alignment horizontal="right"/>
    </xf>
    <xf numFmtId="0" fontId="10" fillId="0" borderId="19" xfId="0" applyFont="1" applyBorder="1" applyAlignment="1"/>
    <xf numFmtId="0" fontId="0" fillId="6" borderId="19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10" fontId="10" fillId="0" borderId="19" xfId="0" applyNumberFormat="1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/>
    <xf numFmtId="0" fontId="17" fillId="0" borderId="14" xfId="0" applyFont="1" applyBorder="1"/>
    <xf numFmtId="0" fontId="10" fillId="0" borderId="14" xfId="0" applyFont="1" applyBorder="1" applyAlignment="1"/>
    <xf numFmtId="0" fontId="10" fillId="0" borderId="0" xfId="0" applyFont="1" applyAlignment="1"/>
    <xf numFmtId="0" fontId="17" fillId="0" borderId="0" xfId="0" applyFont="1"/>
    <xf numFmtId="0" fontId="10" fillId="0" borderId="15" xfId="0" applyFont="1" applyBorder="1" applyAlignment="1"/>
    <xf numFmtId="0" fontId="10" fillId="3" borderId="14" xfId="0" applyFont="1" applyFill="1" applyBorder="1" applyAlignment="1"/>
    <xf numFmtId="0" fontId="10" fillId="5" borderId="14" xfId="0" applyFont="1" applyFill="1" applyBorder="1" applyAlignment="1"/>
    <xf numFmtId="0" fontId="10" fillId="0" borderId="17" xfId="0" applyFont="1" applyBorder="1" applyAlignment="1"/>
    <xf numFmtId="0" fontId="12" fillId="4" borderId="0" xfId="0" applyFont="1" applyFill="1" applyAlignment="1">
      <alignment horizontal="right"/>
    </xf>
    <xf numFmtId="0" fontId="0" fillId="6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0" fontId="10" fillId="0" borderId="0" xfId="0" applyNumberFormat="1" applyFont="1" applyAlignment="1">
      <alignment horizontal="right"/>
    </xf>
    <xf numFmtId="0" fontId="10" fillId="5" borderId="0" xfId="0" applyFont="1" applyFill="1" applyAlignment="1"/>
    <xf numFmtId="0" fontId="10" fillId="0" borderId="0" xfId="0" applyFont="1" applyAlignment="1">
      <alignment horizontal="right"/>
    </xf>
    <xf numFmtId="0" fontId="10" fillId="0" borderId="17" xfId="0" applyFont="1" applyBorder="1" applyAlignment="1">
      <alignment horizontal="right"/>
    </xf>
    <xf numFmtId="0" fontId="17" fillId="0" borderId="0" xfId="0" applyFont="1" applyAlignment="1"/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7" fillId="0" borderId="19" xfId="0" applyFont="1" applyBorder="1"/>
    <xf numFmtId="0" fontId="10" fillId="0" borderId="19" xfId="0" applyFont="1" applyBorder="1" applyAlignment="1"/>
    <xf numFmtId="0" fontId="10" fillId="5" borderId="19" xfId="0" applyFont="1" applyFill="1" applyBorder="1" applyAlignment="1"/>
    <xf numFmtId="0" fontId="10" fillId="0" borderId="20" xfId="0" applyFont="1" applyBorder="1" applyAlignment="1"/>
    <xf numFmtId="0" fontId="10" fillId="0" borderId="19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2" fillId="5" borderId="0" xfId="0" applyFont="1" applyFill="1" applyAlignment="1">
      <alignment horizontal="right"/>
    </xf>
    <xf numFmtId="0" fontId="13" fillId="0" borderId="0" xfId="0" applyFont="1" applyAlignment="1"/>
    <xf numFmtId="0" fontId="13" fillId="0" borderId="17" xfId="0" applyFont="1" applyBorder="1" applyAlignment="1"/>
    <xf numFmtId="0" fontId="1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7" xfId="0" applyFont="1" applyBorder="1" applyAlignment="1">
      <alignment horizontal="right"/>
    </xf>
    <xf numFmtId="165" fontId="10" fillId="0" borderId="0" xfId="0" applyNumberFormat="1" applyFont="1" applyAlignment="1"/>
    <xf numFmtId="0" fontId="10" fillId="3" borderId="0" xfId="0" applyFont="1" applyFill="1" applyAlignment="1">
      <alignment horizontal="right"/>
    </xf>
    <xf numFmtId="10" fontId="10" fillId="0" borderId="17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3" fillId="0" borderId="14" xfId="0" applyFont="1" applyBorder="1"/>
    <xf numFmtId="0" fontId="13" fillId="0" borderId="15" xfId="0" applyFont="1" applyBorder="1"/>
    <xf numFmtId="0" fontId="11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0" xfId="0" applyFont="1" applyAlignment="1"/>
    <xf numFmtId="0" fontId="13" fillId="0" borderId="17" xfId="0" applyFont="1" applyBorder="1"/>
    <xf numFmtId="0" fontId="14" fillId="0" borderId="16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rawboss.com/Monrad/Show/8df02e8c-0507-4b34-983e-4d1bd8dce3bd" TargetMode="External"/><Relationship Id="rId2" Type="http://schemas.openxmlformats.org/officeDocument/2006/relationships/hyperlink" Target="https://drawboss.com/Monrad/Show/011cf8d3-5e2d-4b79-95a1-1867c59e079e" TargetMode="External"/><Relationship Id="rId1" Type="http://schemas.openxmlformats.org/officeDocument/2006/relationships/hyperlink" Target="https://drawboss.com/Monrad/Show/84a43d3c-a316-4a56-b8ba-d6810bae5d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ColWidth="14.44140625" defaultRowHeight="15.75" customHeight="1"/>
  <cols>
    <col min="1" max="1" width="3.88671875" customWidth="1"/>
    <col min="2" max="2" width="21.44140625" customWidth="1"/>
    <col min="3" max="3" width="3" customWidth="1"/>
    <col min="4" max="4" width="19.109375" customWidth="1"/>
    <col min="5" max="5" width="3" customWidth="1"/>
    <col min="6" max="6" width="20.109375" customWidth="1"/>
    <col min="7" max="7" width="3" customWidth="1"/>
    <col min="8" max="8" width="18.33203125" customWidth="1"/>
    <col min="9" max="9" width="4.88671875" customWidth="1"/>
    <col min="10" max="10" width="18.33203125" customWidth="1"/>
    <col min="11" max="11" width="4.88671875" customWidth="1"/>
    <col min="12" max="12" width="13.44140625" customWidth="1"/>
    <col min="13" max="13" width="10.33203125" customWidth="1"/>
    <col min="14" max="14" width="7.6640625" customWidth="1"/>
    <col min="15" max="15" width="7.33203125" customWidth="1"/>
    <col min="16" max="16" width="10.5546875" customWidth="1"/>
    <col min="17" max="26" width="8" customWidth="1"/>
  </cols>
  <sheetData>
    <row r="1" spans="1:26" ht="12.75" customHeight="1">
      <c r="A1" s="1"/>
      <c r="B1" s="2" t="s">
        <v>0</v>
      </c>
      <c r="C1" s="2"/>
      <c r="D1" s="2"/>
      <c r="E1" s="2"/>
      <c r="F1" s="1"/>
      <c r="G1" s="2"/>
      <c r="H1" s="3" t="s">
        <v>1</v>
      </c>
      <c r="I1" s="2"/>
      <c r="J1" s="1"/>
      <c r="K1" s="1"/>
      <c r="L1" s="2" t="s">
        <v>2</v>
      </c>
      <c r="M1" s="2" t="s">
        <v>3</v>
      </c>
      <c r="N1" s="2" t="s">
        <v>4</v>
      </c>
      <c r="O1" s="2" t="s">
        <v>5</v>
      </c>
      <c r="P1" s="4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" t="s">
        <v>7</v>
      </c>
      <c r="C2" s="2"/>
      <c r="D2" s="2"/>
      <c r="E2" s="2"/>
      <c r="F2" s="2"/>
      <c r="G2" s="2"/>
      <c r="H2" s="3" t="s">
        <v>8</v>
      </c>
      <c r="I2" s="2"/>
      <c r="J2" s="1"/>
      <c r="K2" s="1">
        <v>1</v>
      </c>
      <c r="L2" s="1" t="s">
        <v>9</v>
      </c>
      <c r="M2">
        <v>611</v>
      </c>
      <c r="N2" s="5">
        <v>138</v>
      </c>
      <c r="O2" s="2">
        <f t="shared" ref="O2:O5" si="0">SUM(M2:N2)</f>
        <v>749</v>
      </c>
      <c r="P2" s="6">
        <f>10*O2/O6+3</f>
        <v>8.7438650306748471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2" t="s">
        <v>10</v>
      </c>
      <c r="C3" s="2"/>
      <c r="D3" s="2"/>
      <c r="E3" s="2"/>
      <c r="F3" s="2"/>
      <c r="G3" s="2"/>
      <c r="H3" s="3" t="s">
        <v>11</v>
      </c>
      <c r="I3" s="2"/>
      <c r="J3" s="1"/>
      <c r="K3" s="1">
        <v>2</v>
      </c>
      <c r="L3" s="1" t="s">
        <v>12</v>
      </c>
      <c r="M3">
        <v>296</v>
      </c>
      <c r="N3" s="5">
        <v>57</v>
      </c>
      <c r="O3" s="2">
        <f t="shared" si="0"/>
        <v>353</v>
      </c>
      <c r="P3" s="6">
        <f>10*O3/O6+1</f>
        <v>3.7070552147239262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2"/>
      <c r="C4" s="2"/>
      <c r="D4" s="2"/>
      <c r="E4" s="2"/>
      <c r="F4" s="2"/>
      <c r="G4" s="2"/>
      <c r="H4" s="3"/>
      <c r="I4" s="2"/>
      <c r="J4" s="1"/>
      <c r="K4" s="1">
        <v>3</v>
      </c>
      <c r="L4" s="1" t="s">
        <v>13</v>
      </c>
      <c r="M4">
        <v>136</v>
      </c>
      <c r="N4" s="5">
        <v>36</v>
      </c>
      <c r="O4" s="2">
        <f t="shared" si="0"/>
        <v>172</v>
      </c>
      <c r="P4" s="6">
        <f>10*O4/O6+1</f>
        <v>2.3190184049079754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2"/>
      <c r="D5" s="2"/>
      <c r="E5" s="2"/>
      <c r="F5" s="2"/>
      <c r="G5" s="2"/>
      <c r="H5" s="3"/>
      <c r="I5" s="2"/>
      <c r="J5" s="1"/>
      <c r="K5" s="1">
        <v>4</v>
      </c>
      <c r="L5" t="s">
        <v>14</v>
      </c>
      <c r="M5">
        <v>30</v>
      </c>
      <c r="N5" s="1"/>
      <c r="O5" s="2">
        <f t="shared" si="0"/>
        <v>30</v>
      </c>
      <c r="P5" s="6">
        <f>10*O5/O6+1</f>
        <v>1.2300613496932515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7"/>
      <c r="B6" s="7" t="s">
        <v>15</v>
      </c>
      <c r="C6" s="7"/>
      <c r="D6" s="7" t="s">
        <v>15</v>
      </c>
      <c r="E6" s="7"/>
      <c r="F6" s="7" t="s">
        <v>15</v>
      </c>
      <c r="G6" s="7"/>
      <c r="H6" s="8" t="s">
        <v>16</v>
      </c>
      <c r="I6" s="7"/>
      <c r="J6" s="7" t="s">
        <v>16</v>
      </c>
      <c r="K6" s="1"/>
      <c r="L6" s="9"/>
      <c r="N6" s="1" t="s">
        <v>17</v>
      </c>
      <c r="O6" s="10">
        <f>SUM(O2:O5)</f>
        <v>1304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7"/>
      <c r="B7" s="7" t="s">
        <v>18</v>
      </c>
      <c r="C7" s="7"/>
      <c r="D7" s="7" t="s">
        <v>19</v>
      </c>
      <c r="E7" s="7"/>
      <c r="F7" s="7" t="s">
        <v>20</v>
      </c>
      <c r="G7" s="7"/>
      <c r="H7" s="7" t="s">
        <v>21</v>
      </c>
      <c r="I7" s="7"/>
      <c r="J7" s="7" t="s">
        <v>22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1"/>
      <c r="L8" s="2" t="s">
        <v>23</v>
      </c>
      <c r="M8" s="2" t="s">
        <v>3</v>
      </c>
      <c r="N8" s="2" t="s">
        <v>4</v>
      </c>
      <c r="O8" s="2" t="s">
        <v>5</v>
      </c>
      <c r="P8" s="4" t="s">
        <v>6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1">
        <v>1</v>
      </c>
      <c r="B9" s="12" t="s">
        <v>24</v>
      </c>
      <c r="C9" s="11"/>
      <c r="D9" s="13"/>
      <c r="E9" s="13"/>
      <c r="F9" s="1"/>
      <c r="G9" s="13"/>
      <c r="H9" s="1"/>
      <c r="I9" s="13"/>
      <c r="J9" s="1"/>
      <c r="K9" s="1">
        <v>1</v>
      </c>
      <c r="L9" s="1" t="s">
        <v>25</v>
      </c>
      <c r="M9">
        <v>390</v>
      </c>
      <c r="N9" s="5">
        <v>26</v>
      </c>
      <c r="O9" s="2">
        <f t="shared" ref="O9:O10" si="1">SUM(M9:N9)</f>
        <v>416</v>
      </c>
      <c r="P9" s="6">
        <f>7*O9/O11+1</f>
        <v>7.6942528735632187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4"/>
      <c r="B10" s="15" t="s">
        <v>26</v>
      </c>
      <c r="C10" s="16">
        <v>25</v>
      </c>
      <c r="D10" s="17" t="s">
        <v>27</v>
      </c>
      <c r="E10" s="11"/>
      <c r="F10" s="13"/>
      <c r="G10" s="13"/>
      <c r="H10" s="13"/>
      <c r="I10" s="13"/>
      <c r="J10" s="1"/>
      <c r="K10" s="1">
        <v>2</v>
      </c>
      <c r="L10" s="1" t="s">
        <v>28</v>
      </c>
      <c r="M10">
        <v>10</v>
      </c>
      <c r="N10" s="5">
        <v>9</v>
      </c>
      <c r="O10" s="2">
        <f t="shared" si="1"/>
        <v>19</v>
      </c>
      <c r="P10" s="6">
        <f>7*O10/O11+1</f>
        <v>1.3057471264367817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1">
        <v>2</v>
      </c>
      <c r="B11" s="18" t="s">
        <v>29</v>
      </c>
      <c r="C11" s="14"/>
      <c r="D11" s="13"/>
      <c r="E11" s="16"/>
      <c r="F11" s="1"/>
      <c r="G11" s="13"/>
      <c r="H11" s="13"/>
      <c r="I11" s="13"/>
      <c r="J11" s="1"/>
      <c r="N11" s="1" t="s">
        <v>17</v>
      </c>
      <c r="O11" s="10">
        <f>SUM(O7:O10)</f>
        <v>435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4"/>
      <c r="B12" s="19"/>
      <c r="C12" s="13"/>
      <c r="D12" s="20" t="s">
        <v>30</v>
      </c>
      <c r="E12" s="16">
        <v>41</v>
      </c>
      <c r="F12" s="17" t="s">
        <v>27</v>
      </c>
      <c r="G12" s="11"/>
      <c r="H12" s="1"/>
      <c r="I12" s="13"/>
      <c r="J12" s="1" t="s">
        <v>31</v>
      </c>
      <c r="K12" s="1"/>
      <c r="L12" s="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1">
        <v>3</v>
      </c>
      <c r="B13" s="12" t="s">
        <v>32</v>
      </c>
      <c r="C13" s="11"/>
      <c r="D13" s="13"/>
      <c r="E13" s="16"/>
      <c r="F13" s="13"/>
      <c r="G13" s="16"/>
      <c r="H13" s="1"/>
      <c r="I13" s="13"/>
      <c r="J13" s="1"/>
      <c r="K13" s="1"/>
      <c r="L13" s="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21"/>
      <c r="B14" s="15" t="s">
        <v>33</v>
      </c>
      <c r="C14" s="22">
        <v>26</v>
      </c>
      <c r="D14" s="23" t="s">
        <v>34</v>
      </c>
      <c r="E14" s="14"/>
      <c r="F14" s="13"/>
      <c r="G14" s="16"/>
      <c r="H14" s="1"/>
      <c r="I14" s="1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24">
        <v>4</v>
      </c>
      <c r="B15" s="18" t="s">
        <v>35</v>
      </c>
      <c r="C15" s="25"/>
      <c r="D15" s="13"/>
      <c r="E15" s="13"/>
      <c r="F15" s="13"/>
      <c r="G15" s="16"/>
      <c r="H15" s="1"/>
      <c r="I15" s="13"/>
      <c r="J15" s="1"/>
      <c r="K15" s="1"/>
      <c r="L15" s="1"/>
      <c r="M15" s="1" t="s">
        <v>36</v>
      </c>
      <c r="N15" s="13" t="s">
        <v>37</v>
      </c>
      <c r="O15" s="13" t="s">
        <v>38</v>
      </c>
      <c r="P15" s="1" t="s">
        <v>39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4"/>
      <c r="B16" s="19"/>
      <c r="C16" s="13"/>
      <c r="D16" s="13"/>
      <c r="E16" s="13"/>
      <c r="F16" s="26" t="s">
        <v>40</v>
      </c>
      <c r="G16" s="16">
        <v>53</v>
      </c>
      <c r="H16" s="27" t="s">
        <v>41</v>
      </c>
      <c r="I16" s="11"/>
      <c r="J16" s="1"/>
      <c r="K16" s="1"/>
      <c r="L16" s="1"/>
      <c r="M16" s="1" t="s">
        <v>41</v>
      </c>
      <c r="N16" s="13" t="s">
        <v>42</v>
      </c>
      <c r="O16" s="13" t="s">
        <v>43</v>
      </c>
      <c r="P16" s="1" t="s">
        <v>44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1">
        <v>5</v>
      </c>
      <c r="B17" s="12" t="s">
        <v>45</v>
      </c>
      <c r="C17" s="11"/>
      <c r="D17" s="13"/>
      <c r="E17" s="13"/>
      <c r="F17" s="13"/>
      <c r="G17" s="16"/>
      <c r="H17" s="28"/>
      <c r="I17" s="16"/>
      <c r="J17" s="1"/>
      <c r="K17" s="1"/>
      <c r="L17" s="1"/>
      <c r="M17" s="1" t="s">
        <v>46</v>
      </c>
      <c r="N17" s="13" t="s">
        <v>47</v>
      </c>
      <c r="O17" s="13" t="s">
        <v>48</v>
      </c>
      <c r="P17" s="1" t="s">
        <v>49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4"/>
      <c r="B18" s="29" t="s">
        <v>50</v>
      </c>
      <c r="C18" s="16">
        <v>27</v>
      </c>
      <c r="D18" s="17" t="s">
        <v>51</v>
      </c>
      <c r="E18" s="11"/>
      <c r="F18" s="13"/>
      <c r="G18" s="16"/>
      <c r="H18" s="28"/>
      <c r="I18" s="16"/>
      <c r="J18" s="1"/>
      <c r="K18" s="1"/>
      <c r="L18" s="1"/>
      <c r="M18" s="1" t="s">
        <v>34</v>
      </c>
      <c r="N18" s="13" t="s">
        <v>52</v>
      </c>
      <c r="O18" s="13" t="s">
        <v>53</v>
      </c>
      <c r="P18" s="1" t="s">
        <v>54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1">
        <v>6</v>
      </c>
      <c r="B19" s="30" t="s">
        <v>55</v>
      </c>
      <c r="C19" s="14"/>
      <c r="D19" s="13"/>
      <c r="E19" s="16"/>
      <c r="F19" s="13"/>
      <c r="G19" s="16"/>
      <c r="H19" s="28"/>
      <c r="I19" s="16"/>
      <c r="J19" s="1"/>
      <c r="K19" s="1"/>
      <c r="L19" s="1"/>
      <c r="M19" s="1" t="s">
        <v>56</v>
      </c>
      <c r="N19" s="13" t="s">
        <v>57</v>
      </c>
      <c r="O19" s="13" t="s">
        <v>58</v>
      </c>
      <c r="P19" s="1" t="s">
        <v>59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4"/>
      <c r="B20" s="19"/>
      <c r="C20" s="13"/>
      <c r="D20" s="31">
        <v>43903</v>
      </c>
      <c r="E20" s="16">
        <v>42</v>
      </c>
      <c r="F20" s="23" t="s">
        <v>41</v>
      </c>
      <c r="G20" s="14"/>
      <c r="H20" s="28"/>
      <c r="I20" s="16"/>
      <c r="J20" s="1"/>
      <c r="K20" s="1"/>
      <c r="L20" s="1"/>
      <c r="M20" s="1" t="s">
        <v>51</v>
      </c>
      <c r="N20" s="13" t="s">
        <v>60</v>
      </c>
      <c r="O20" s="13" t="s">
        <v>61</v>
      </c>
      <c r="P20" s="1" t="s">
        <v>62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1">
        <v>7</v>
      </c>
      <c r="B21" s="12" t="s">
        <v>63</v>
      </c>
      <c r="C21" s="11"/>
      <c r="D21" s="13"/>
      <c r="E21" s="16"/>
      <c r="F21" s="13"/>
      <c r="G21" s="13"/>
      <c r="H21" s="28"/>
      <c r="I21" s="16"/>
      <c r="J21" s="1"/>
      <c r="K21" s="1"/>
      <c r="L21" s="1"/>
      <c r="M21" s="1" t="s">
        <v>64</v>
      </c>
      <c r="N21" s="13" t="s">
        <v>65</v>
      </c>
      <c r="O21" s="13" t="s">
        <v>66</v>
      </c>
      <c r="P21" s="1" t="s">
        <v>67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4"/>
      <c r="B22" s="29" t="s">
        <v>68</v>
      </c>
      <c r="C22" s="16">
        <v>28</v>
      </c>
      <c r="D22" s="23" t="s">
        <v>41</v>
      </c>
      <c r="E22" s="14"/>
      <c r="F22" s="13"/>
      <c r="G22" s="13"/>
      <c r="H22" s="28"/>
      <c r="I22" s="16"/>
      <c r="J22" s="1"/>
      <c r="K22" s="1"/>
      <c r="L22" s="1"/>
      <c r="M22" s="1" t="s">
        <v>27</v>
      </c>
      <c r="N22" s="13" t="s">
        <v>69</v>
      </c>
      <c r="O22" s="13" t="s">
        <v>70</v>
      </c>
      <c r="P22" s="1" t="s">
        <v>71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1">
        <v>8</v>
      </c>
      <c r="B23" s="18" t="s">
        <v>72</v>
      </c>
      <c r="C23" s="14"/>
      <c r="D23" s="13"/>
      <c r="E23" s="13"/>
      <c r="F23" s="13"/>
      <c r="G23" s="13"/>
      <c r="H23" s="28"/>
      <c r="I23" s="32">
        <v>59</v>
      </c>
      <c r="J23" s="33" t="s">
        <v>41</v>
      </c>
      <c r="K23" s="34"/>
      <c r="L23" s="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4"/>
      <c r="B24" s="19"/>
      <c r="C24" s="13"/>
      <c r="D24" s="13"/>
      <c r="E24" s="13"/>
      <c r="F24" s="13"/>
      <c r="G24" s="13"/>
      <c r="H24" s="35" t="s">
        <v>73</v>
      </c>
      <c r="I24" s="32"/>
      <c r="J24" s="36"/>
      <c r="K24" s="37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1">
        <v>9</v>
      </c>
      <c r="B25" s="12" t="s">
        <v>74</v>
      </c>
      <c r="C25" s="11"/>
      <c r="D25" s="13"/>
      <c r="E25" s="13"/>
      <c r="F25" s="13"/>
      <c r="G25" s="13"/>
      <c r="H25" s="28"/>
      <c r="I25" s="32"/>
      <c r="J25" s="37"/>
      <c r="K25" s="37"/>
      <c r="L25" s="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4"/>
      <c r="B26" s="15" t="s">
        <v>75</v>
      </c>
      <c r="C26" s="16">
        <v>29</v>
      </c>
      <c r="D26" s="17" t="s">
        <v>64</v>
      </c>
      <c r="E26" s="11"/>
      <c r="F26" s="13"/>
      <c r="G26" s="13"/>
      <c r="H26" s="28"/>
      <c r="I26" s="32"/>
      <c r="J26" s="37"/>
      <c r="K26" s="3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1">
        <v>10</v>
      </c>
      <c r="B27" s="18" t="s">
        <v>76</v>
      </c>
      <c r="C27" s="14"/>
      <c r="D27" s="13"/>
      <c r="E27" s="16"/>
      <c r="F27" s="13"/>
      <c r="G27" s="13"/>
      <c r="H27" s="28"/>
      <c r="I27" s="32"/>
      <c r="J27" s="37"/>
      <c r="K27" s="3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4"/>
      <c r="B28" s="19"/>
      <c r="C28" s="13"/>
      <c r="D28" s="31">
        <v>44148</v>
      </c>
      <c r="E28" s="16">
        <v>43</v>
      </c>
      <c r="F28" s="27" t="s">
        <v>46</v>
      </c>
      <c r="G28" s="11"/>
      <c r="H28" s="28"/>
      <c r="I28" s="32"/>
      <c r="J28" s="37"/>
      <c r="K28" s="3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1">
        <v>11</v>
      </c>
      <c r="B29" s="12" t="s">
        <v>77</v>
      </c>
      <c r="C29" s="11"/>
      <c r="D29" s="13"/>
      <c r="E29" s="16"/>
      <c r="F29" s="28"/>
      <c r="G29" s="16"/>
      <c r="H29" s="28"/>
      <c r="I29" s="32"/>
      <c r="J29" s="38">
        <v>43905</v>
      </c>
      <c r="K29" s="37">
        <v>62</v>
      </c>
      <c r="L29" s="39" t="s">
        <v>46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4"/>
      <c r="B30" s="15" t="s">
        <v>30</v>
      </c>
      <c r="C30" s="16">
        <v>30</v>
      </c>
      <c r="D30" s="23" t="s">
        <v>46</v>
      </c>
      <c r="E30" s="14"/>
      <c r="F30" s="28"/>
      <c r="G30" s="16"/>
      <c r="H30" s="28"/>
      <c r="I30" s="32"/>
      <c r="J30" s="37"/>
      <c r="K30" s="3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1">
        <v>12</v>
      </c>
      <c r="B31" s="18" t="s">
        <v>78</v>
      </c>
      <c r="C31" s="14"/>
      <c r="D31" s="13"/>
      <c r="E31" s="13"/>
      <c r="F31" s="28"/>
      <c r="G31" s="16"/>
      <c r="H31" s="28"/>
      <c r="I31" s="32"/>
      <c r="J31" s="37"/>
      <c r="K31" s="3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4"/>
      <c r="B32" s="19"/>
      <c r="C32" s="13"/>
      <c r="D32" s="13"/>
      <c r="E32" s="13"/>
      <c r="F32" s="40">
        <v>43995</v>
      </c>
      <c r="G32" s="16">
        <v>54</v>
      </c>
      <c r="H32" s="41" t="s">
        <v>39</v>
      </c>
      <c r="I32" s="21"/>
      <c r="J32" s="37"/>
      <c r="K32" s="3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1">
        <v>13</v>
      </c>
      <c r="B33" s="12" t="s">
        <v>79</v>
      </c>
      <c r="C33" s="11"/>
      <c r="D33" s="13"/>
      <c r="E33" s="13"/>
      <c r="F33" s="28"/>
      <c r="G33" s="16"/>
      <c r="H33" s="1"/>
      <c r="I33" s="13"/>
      <c r="J33" s="37"/>
      <c r="K33" s="3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4"/>
      <c r="B34" s="15" t="s">
        <v>33</v>
      </c>
      <c r="C34" s="16">
        <v>31</v>
      </c>
      <c r="D34" s="27" t="s">
        <v>56</v>
      </c>
      <c r="E34" s="11"/>
      <c r="F34" s="28"/>
      <c r="G34" s="16"/>
      <c r="H34" s="1"/>
      <c r="I34" s="13"/>
      <c r="J34" s="37"/>
      <c r="K34" s="3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1">
        <v>14</v>
      </c>
      <c r="B35" s="18" t="s">
        <v>80</v>
      </c>
      <c r="C35" s="14"/>
      <c r="D35" s="28"/>
      <c r="E35" s="16"/>
      <c r="F35" s="28"/>
      <c r="G35" s="16"/>
      <c r="H35" s="1"/>
      <c r="I35" s="13"/>
      <c r="J35" s="37"/>
      <c r="K35" s="3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4"/>
      <c r="B36" s="19"/>
      <c r="C36" s="13"/>
      <c r="D36" s="35" t="s">
        <v>81</v>
      </c>
      <c r="E36" s="16">
        <v>44</v>
      </c>
      <c r="F36" s="41" t="s">
        <v>39</v>
      </c>
      <c r="G36" s="14"/>
      <c r="H36" s="1"/>
      <c r="I36" s="13" t="s">
        <v>82</v>
      </c>
      <c r="J36" s="42" t="s">
        <v>46</v>
      </c>
      <c r="K36" s="4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4">
        <v>15</v>
      </c>
      <c r="B37" s="12" t="s">
        <v>83</v>
      </c>
      <c r="C37" s="11"/>
      <c r="D37" s="28"/>
      <c r="E37" s="16"/>
      <c r="F37" s="1"/>
      <c r="G37" s="13"/>
      <c r="H37" s="1"/>
      <c r="I37" s="1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3"/>
      <c r="B38" s="44">
        <v>44178</v>
      </c>
      <c r="C38" s="16">
        <v>32</v>
      </c>
      <c r="D38" s="41" t="s">
        <v>39</v>
      </c>
      <c r="E38" s="14"/>
      <c r="F38" s="1"/>
      <c r="G38" s="13"/>
      <c r="H38" s="1"/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21">
        <v>16</v>
      </c>
      <c r="B39" s="18" t="s">
        <v>84</v>
      </c>
      <c r="C39" s="14"/>
      <c r="D39" s="1"/>
      <c r="E39" s="13"/>
      <c r="F39" s="1"/>
      <c r="G39" s="13"/>
      <c r="H39" s="1"/>
      <c r="I39" s="13"/>
      <c r="J39" s="2" t="s">
        <v>85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7" t="s">
        <v>86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45"/>
      <c r="B42" s="45"/>
      <c r="C42" s="45"/>
      <c r="D42" s="45"/>
      <c r="E42" s="45"/>
      <c r="F42" s="45"/>
      <c r="G42" s="45"/>
      <c r="H42" s="45"/>
      <c r="I42" s="1" t="s">
        <v>87</v>
      </c>
      <c r="J42" s="33" t="s">
        <v>46</v>
      </c>
      <c r="K42" s="46"/>
      <c r="M42" s="1"/>
      <c r="N42" s="1"/>
      <c r="O42" s="1"/>
      <c r="P42" s="1"/>
    </row>
    <row r="43" spans="1:26" ht="12.75" customHeight="1">
      <c r="A43" s="45"/>
      <c r="B43" s="45"/>
      <c r="C43" s="45"/>
      <c r="D43" s="45"/>
      <c r="E43" s="45"/>
      <c r="F43" s="45"/>
      <c r="G43" s="45"/>
      <c r="H43" s="45"/>
      <c r="I43" s="1"/>
      <c r="J43" s="37"/>
      <c r="K43" s="47"/>
    </row>
    <row r="44" spans="1:26" ht="12.75" customHeight="1">
      <c r="A44" s="45"/>
      <c r="B44" s="48"/>
      <c r="C44" s="45"/>
      <c r="D44" s="45"/>
      <c r="E44" s="45"/>
      <c r="F44" s="45"/>
      <c r="G44" s="45"/>
      <c r="H44" s="49" t="s">
        <v>88</v>
      </c>
      <c r="I44" s="1"/>
      <c r="J44" s="38">
        <v>44142</v>
      </c>
      <c r="K44" s="47"/>
      <c r="L44" s="39" t="s">
        <v>46</v>
      </c>
    </row>
    <row r="45" spans="1:26" ht="12.75" customHeight="1">
      <c r="A45" s="45"/>
      <c r="B45" s="48"/>
      <c r="C45" s="45"/>
      <c r="D45" s="45"/>
      <c r="E45" s="45"/>
      <c r="F45" s="45"/>
      <c r="G45" s="45"/>
      <c r="H45" s="45"/>
      <c r="I45" s="1"/>
      <c r="J45" s="37"/>
      <c r="K45" s="47"/>
    </row>
    <row r="46" spans="1:26" ht="12.75" customHeight="1">
      <c r="A46" s="45"/>
      <c r="B46" s="48"/>
      <c r="C46" s="45"/>
      <c r="D46" s="45"/>
      <c r="E46" s="45"/>
      <c r="F46" s="50"/>
      <c r="G46" s="45"/>
      <c r="H46" s="45"/>
      <c r="I46" s="1" t="s">
        <v>89</v>
      </c>
      <c r="J46" s="42" t="s">
        <v>41</v>
      </c>
      <c r="K46" s="51"/>
    </row>
    <row r="47" spans="1:26" ht="12.75" customHeight="1">
      <c r="A47" s="45"/>
      <c r="B47" s="45"/>
      <c r="C47" s="45"/>
      <c r="D47" s="48"/>
      <c r="E47" s="45"/>
      <c r="F47" s="48"/>
      <c r="G47" s="45"/>
      <c r="H47" s="50"/>
      <c r="I47" s="45"/>
      <c r="J47" s="45"/>
      <c r="K47" s="45"/>
    </row>
    <row r="48" spans="1:26" ht="12.75" customHeight="1">
      <c r="A48" s="45"/>
      <c r="B48" s="45"/>
      <c r="C48" s="45"/>
      <c r="D48" s="48"/>
      <c r="E48" s="45"/>
      <c r="F48" s="45"/>
      <c r="G48" s="45"/>
      <c r="H48" s="50"/>
      <c r="I48" s="45"/>
      <c r="J48" s="45"/>
      <c r="K48" s="45"/>
    </row>
    <row r="49" spans="1:11" ht="12.75" customHeight="1">
      <c r="A49" s="45"/>
      <c r="B49" s="45"/>
      <c r="C49" s="45"/>
      <c r="D49" s="48"/>
      <c r="E49" s="45"/>
      <c r="F49" s="45"/>
      <c r="G49" s="45"/>
      <c r="H49" s="50"/>
      <c r="I49" s="45"/>
      <c r="J49" s="45"/>
      <c r="K49" s="45"/>
    </row>
    <row r="50" spans="1:11" ht="12.75" customHeight="1">
      <c r="A50" s="45"/>
      <c r="B50" s="45"/>
      <c r="C50" s="45"/>
      <c r="D50" s="48"/>
      <c r="E50" s="45"/>
      <c r="F50" s="45"/>
      <c r="G50" s="45"/>
      <c r="H50" s="50"/>
      <c r="I50" s="45"/>
      <c r="J50" s="45"/>
      <c r="K50" s="45"/>
    </row>
    <row r="51" spans="1:11" ht="12.75" customHeight="1">
      <c r="A51" s="45"/>
      <c r="B51" s="45"/>
      <c r="C51" s="45"/>
      <c r="D51" s="48"/>
      <c r="E51" s="45"/>
      <c r="F51" s="48"/>
      <c r="G51" s="45"/>
      <c r="H51" s="50"/>
      <c r="I51" s="45"/>
      <c r="J51" s="45"/>
      <c r="K51" s="45"/>
    </row>
    <row r="52" spans="1:11" ht="12.75" customHeight="1">
      <c r="A52" s="45"/>
      <c r="B52" s="45"/>
      <c r="C52" s="45"/>
      <c r="D52" s="48"/>
      <c r="E52" s="45"/>
      <c r="F52" s="45"/>
      <c r="G52" s="45"/>
      <c r="H52" s="50"/>
      <c r="I52" s="45"/>
      <c r="J52" s="45"/>
      <c r="K52" s="45"/>
    </row>
    <row r="53" spans="1:11" ht="12.75" customHeight="1">
      <c r="A53" s="45"/>
      <c r="B53" s="45"/>
      <c r="C53" s="45"/>
      <c r="D53" s="48"/>
      <c r="E53" s="45"/>
      <c r="F53" s="45"/>
      <c r="G53" s="45"/>
      <c r="H53" s="50"/>
      <c r="I53" s="45"/>
      <c r="J53" s="45"/>
      <c r="K53" s="45"/>
    </row>
    <row r="54" spans="1:11" ht="12.75" customHeight="1">
      <c r="A54" s="45"/>
      <c r="B54" s="45"/>
      <c r="C54" s="45"/>
      <c r="D54" s="48"/>
      <c r="E54" s="45"/>
      <c r="F54" s="45"/>
      <c r="G54" s="45"/>
      <c r="H54" s="50"/>
      <c r="I54" s="45"/>
      <c r="J54" s="45"/>
      <c r="K54" s="45"/>
    </row>
    <row r="55" spans="1:11" ht="12.75" customHeight="1">
      <c r="A55" s="45"/>
      <c r="B55" s="45"/>
      <c r="C55" s="45"/>
      <c r="D55" s="48"/>
      <c r="E55" s="45"/>
      <c r="F55" s="48"/>
      <c r="G55" s="45"/>
      <c r="H55" s="50"/>
      <c r="I55" s="45"/>
      <c r="J55" s="45"/>
      <c r="K55" s="45"/>
    </row>
    <row r="56" spans="1:11" ht="12.75" customHeight="1">
      <c r="A56" s="45"/>
      <c r="B56" s="45"/>
      <c r="C56" s="45"/>
      <c r="D56" s="48"/>
      <c r="E56" s="45"/>
      <c r="F56" s="45"/>
      <c r="G56" s="45"/>
      <c r="H56" s="50"/>
      <c r="I56" s="45"/>
      <c r="J56" s="45"/>
      <c r="K56" s="45"/>
    </row>
    <row r="57" spans="1:11" ht="12.75" customHeight="1">
      <c r="A57" s="45"/>
      <c r="B57" s="45"/>
      <c r="C57" s="45"/>
      <c r="D57" s="48"/>
      <c r="E57" s="45"/>
      <c r="F57" s="45"/>
      <c r="G57" s="45"/>
      <c r="H57" s="50"/>
      <c r="I57" s="45"/>
      <c r="J57" s="45"/>
      <c r="K57" s="45"/>
    </row>
    <row r="58" spans="1:11" ht="12.75" customHeight="1">
      <c r="A58" s="45"/>
      <c r="B58" s="45"/>
      <c r="C58" s="45"/>
      <c r="D58" s="48"/>
      <c r="E58" s="45"/>
      <c r="F58" s="45"/>
      <c r="G58" s="45"/>
      <c r="H58" s="50"/>
      <c r="I58" s="45"/>
      <c r="J58" s="45"/>
      <c r="K58" s="45"/>
    </row>
    <row r="59" spans="1:11" ht="12.75" customHeight="1">
      <c r="A59" s="45"/>
      <c r="B59" s="45"/>
      <c r="C59" s="45"/>
      <c r="D59" s="48"/>
      <c r="E59" s="45"/>
      <c r="F59" s="48"/>
      <c r="G59" s="45"/>
      <c r="H59" s="50"/>
      <c r="I59" s="45"/>
      <c r="J59" s="45"/>
      <c r="K59" s="45"/>
    </row>
    <row r="60" spans="1:11" ht="12.75" customHeight="1">
      <c r="A60" s="45"/>
      <c r="B60" s="45"/>
      <c r="C60" s="45"/>
      <c r="D60" s="48"/>
      <c r="E60" s="45"/>
      <c r="F60" s="48"/>
      <c r="G60" s="45"/>
      <c r="H60" s="45"/>
      <c r="I60" s="45"/>
      <c r="J60" s="45"/>
      <c r="K60" s="45"/>
    </row>
    <row r="61" spans="1:11" ht="12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 ht="12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 ht="12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ht="12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2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2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2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12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2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12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2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2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ht="12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12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 ht="12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12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 ht="12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1:11" ht="12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 ht="12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1" ht="12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1" ht="12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ht="12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1:11" ht="12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89" spans="1:11" ht="12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1:11" ht="12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1:11" ht="12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 ht="12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ht="12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1:11" ht="12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spans="1:11" ht="12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spans="1:11" ht="12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1:11" ht="12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1:11" ht="12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ht="12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</row>
    <row r="100" spans="1:11" ht="12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ht="12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ht="12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 ht="12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ht="12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ht="12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ht="12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2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ht="12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ht="12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ht="12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ht="12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ht="12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2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 ht="12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ht="12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 ht="12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 ht="12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 ht="12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 ht="12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12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ht="12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ht="12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ht="12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 ht="12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1:11" ht="12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1:11" ht="12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 ht="12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12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1:11" ht="12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1:11" ht="12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1:11" ht="12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1:11" ht="12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1:11" ht="12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ht="12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1:11" ht="12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1:11" ht="12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 ht="12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1:11" ht="12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1:11" ht="12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1:11" ht="12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1:11" ht="12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1:11" ht="12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 ht="12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1:11" ht="12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1:11" ht="12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1:11" ht="12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1:11" ht="12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1:11" ht="12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1:11" ht="12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1:11" ht="12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1:11" ht="12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1:11" ht="12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1:11" ht="12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1:11" ht="12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1:11" ht="12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1:11" ht="12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1:11" ht="12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1:11" ht="12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1:11" ht="12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1:11" ht="12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1:11" ht="12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1:11" ht="12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1:11" ht="12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1:11" ht="12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1:11" ht="12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1:11" ht="12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1:11" ht="12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1:11" ht="12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1:11" ht="12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1:11" ht="12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1:11" ht="12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1:11" ht="12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1:11" ht="12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1:11" ht="12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1:11" ht="12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1:11" ht="12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1:11" ht="12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1:11" ht="12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1:11" ht="12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1:11" ht="12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1:11" ht="12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1:11" ht="12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1:11" ht="12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1:11" ht="12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1:11" ht="12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1:11" ht="12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1:11" ht="12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1:11" ht="12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1:11" ht="12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1:11" ht="12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1:11" ht="12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1:11" ht="12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1:11" ht="12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1:11" ht="12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1:11" ht="12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1:11" ht="12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</row>
    <row r="197" spans="1:11" ht="12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1:11" ht="12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1:11" ht="12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1:11" ht="12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1:11" ht="12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1:11" ht="12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1:11" ht="12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1:11" ht="12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1:11" ht="12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</row>
    <row r="206" spans="1:11" ht="12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</row>
    <row r="207" spans="1:11" ht="12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</row>
    <row r="208" spans="1:11" ht="12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</row>
    <row r="209" spans="1:11" ht="12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</row>
    <row r="210" spans="1:11" ht="12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1:11" ht="12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1:11" ht="12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1:11" ht="12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1:11" ht="12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1:11" ht="12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1:11" ht="12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1:11" ht="12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1:11" ht="12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1:11" ht="12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1:11" ht="12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1:11" ht="12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1:11" ht="12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1:11" ht="12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1:11" ht="12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1:11" ht="12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1:11" ht="12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1:11" ht="12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1:11" ht="12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1:11" ht="12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1:11" ht="12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1:11" ht="12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1:11" ht="12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1:11" ht="12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1:11" ht="12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1:11" ht="12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1:11" ht="12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1:11" ht="12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1:11" ht="12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1:11" ht="12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1:11" ht="12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1:11" ht="12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1:11" ht="12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1:11" ht="12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1:11" ht="12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1:11" ht="12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1:11" ht="12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1:11" ht="12.75" customHeight="1"/>
    <row r="248" spans="1:11" ht="12.75" customHeight="1"/>
    <row r="249" spans="1:11" ht="12.75" customHeight="1"/>
    <row r="250" spans="1:11" ht="12.75" customHeight="1"/>
    <row r="251" spans="1:11" ht="12.75" customHeight="1"/>
    <row r="252" spans="1:11" ht="12.75" customHeight="1"/>
    <row r="253" spans="1:11" ht="12.75" customHeight="1"/>
    <row r="254" spans="1:11" ht="12.75" customHeight="1"/>
    <row r="255" spans="1:11" ht="12.75" customHeight="1"/>
    <row r="256" spans="1:11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4140625" defaultRowHeight="15.75" customHeight="1"/>
  <cols>
    <col min="1" max="1" width="4" customWidth="1"/>
    <col min="2" max="2" width="19.6640625" customWidth="1"/>
    <col min="3" max="3" width="19.88671875" customWidth="1"/>
    <col min="4" max="4" width="24.44140625" customWidth="1"/>
    <col min="5" max="5" width="20.88671875" customWidth="1"/>
    <col min="6" max="6" width="18.33203125" customWidth="1"/>
    <col min="7" max="7" width="18.5546875" customWidth="1"/>
    <col min="8" max="8" width="3" customWidth="1"/>
    <col min="9" max="9" width="17.109375" customWidth="1"/>
    <col min="10" max="26" width="8" customWidth="1"/>
  </cols>
  <sheetData>
    <row r="1" spans="1:26" ht="12.75" customHeight="1">
      <c r="A1" s="49"/>
      <c r="B1" s="52" t="s">
        <v>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49"/>
      <c r="B2" s="52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9"/>
      <c r="B3" s="2" t="s">
        <v>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4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49"/>
      <c r="B5" s="7" t="s">
        <v>92</v>
      </c>
      <c r="C5" s="7" t="s">
        <v>92</v>
      </c>
      <c r="D5" s="7" t="s">
        <v>92</v>
      </c>
      <c r="E5" s="7" t="s">
        <v>92</v>
      </c>
      <c r="F5" s="7" t="s">
        <v>92</v>
      </c>
      <c r="G5" s="7" t="s">
        <v>92</v>
      </c>
      <c r="H5" s="7"/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49"/>
      <c r="B6" s="2" t="s">
        <v>93</v>
      </c>
      <c r="C6" s="2" t="s">
        <v>94</v>
      </c>
      <c r="D6" s="2" t="s">
        <v>95</v>
      </c>
      <c r="E6" s="2" t="s">
        <v>96</v>
      </c>
      <c r="F6" s="2" t="s">
        <v>97</v>
      </c>
      <c r="G6" s="2" t="s">
        <v>98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49"/>
      <c r="B7" s="1"/>
      <c r="C7" s="1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49"/>
      <c r="B8" s="1"/>
      <c r="C8" s="13"/>
      <c r="D8" s="49" t="s">
        <v>99</v>
      </c>
      <c r="E8" s="53" t="s">
        <v>46</v>
      </c>
      <c r="F8" s="49" t="s">
        <v>100</v>
      </c>
      <c r="G8" s="53" t="s">
        <v>39</v>
      </c>
      <c r="H8" s="3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49"/>
      <c r="B9" s="49" t="s">
        <v>101</v>
      </c>
      <c r="C9" s="53" t="s">
        <v>34</v>
      </c>
      <c r="D9" s="1"/>
      <c r="E9" s="54"/>
      <c r="F9" s="1"/>
      <c r="G9" s="54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49"/>
      <c r="B10" s="9"/>
      <c r="C10" s="55"/>
      <c r="D10" s="1"/>
      <c r="E10" s="54"/>
      <c r="F10" s="1"/>
      <c r="G10" s="54"/>
      <c r="H10" s="3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49" t="s">
        <v>102</v>
      </c>
      <c r="B11" s="56" t="s">
        <v>67</v>
      </c>
      <c r="C11" s="57">
        <v>44021</v>
      </c>
      <c r="D11" s="58" t="s">
        <v>49</v>
      </c>
      <c r="E11" s="59">
        <v>44079</v>
      </c>
      <c r="F11" s="58" t="s">
        <v>46</v>
      </c>
      <c r="G11" s="54"/>
      <c r="H11" s="3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49"/>
      <c r="B12" s="60"/>
      <c r="C12" s="41" t="s">
        <v>49</v>
      </c>
      <c r="D12" s="19"/>
      <c r="E12" s="19"/>
      <c r="F12" s="19"/>
      <c r="G12" s="54"/>
      <c r="H12" s="37">
        <v>61</v>
      </c>
      <c r="I12" s="23" t="s">
        <v>46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49"/>
      <c r="B13" s="61">
        <v>43839</v>
      </c>
      <c r="C13" s="13"/>
      <c r="D13" s="19"/>
      <c r="E13" s="19"/>
      <c r="F13" s="19"/>
      <c r="G13" s="62">
        <v>43930</v>
      </c>
      <c r="H13" s="3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49" t="s">
        <v>103</v>
      </c>
      <c r="B14" s="63" t="s">
        <v>49</v>
      </c>
      <c r="C14" s="13"/>
      <c r="D14" s="64"/>
      <c r="E14" s="65" t="s">
        <v>49</v>
      </c>
      <c r="F14" s="19"/>
      <c r="G14" s="54"/>
      <c r="H14" s="3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49"/>
      <c r="B15" s="13"/>
      <c r="C15" s="13"/>
      <c r="D15" s="62">
        <v>44076</v>
      </c>
      <c r="E15" s="13"/>
      <c r="F15" s="19"/>
      <c r="G15" s="54"/>
      <c r="H15" s="3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49"/>
      <c r="B16" s="1"/>
      <c r="C16" s="13"/>
      <c r="D16" s="54"/>
      <c r="E16" s="13"/>
      <c r="F16" s="19"/>
      <c r="G16" s="54"/>
      <c r="H16" s="3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49"/>
      <c r="B17" s="49" t="s">
        <v>104</v>
      </c>
      <c r="C17" s="66" t="s">
        <v>51</v>
      </c>
      <c r="D17" s="54"/>
      <c r="E17" s="13"/>
      <c r="F17" s="19"/>
      <c r="G17" s="54"/>
      <c r="H17" s="3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9"/>
      <c r="B18" s="13"/>
      <c r="C18" s="67">
        <v>43991</v>
      </c>
      <c r="D18" s="68" t="s">
        <v>36</v>
      </c>
      <c r="E18" s="13"/>
      <c r="F18" s="19"/>
      <c r="G18" s="68" t="s">
        <v>46</v>
      </c>
      <c r="H18" s="4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49" t="s">
        <v>105</v>
      </c>
      <c r="B19" s="53" t="s">
        <v>59</v>
      </c>
      <c r="C19" s="69"/>
      <c r="D19" s="1"/>
      <c r="E19" s="13"/>
      <c r="F19" s="62">
        <v>44082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49"/>
      <c r="B20" s="55"/>
      <c r="C20" s="63" t="s">
        <v>36</v>
      </c>
      <c r="D20" s="1"/>
      <c r="E20" s="13"/>
      <c r="F20" s="5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49"/>
      <c r="B21" s="62">
        <v>44021</v>
      </c>
      <c r="C21" s="28"/>
      <c r="D21" s="1"/>
      <c r="E21" s="13"/>
      <c r="F21" s="5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49" t="s">
        <v>106</v>
      </c>
      <c r="B22" s="68" t="s">
        <v>36</v>
      </c>
      <c r="C22" s="28"/>
      <c r="D22" s="1"/>
      <c r="E22" s="13"/>
      <c r="F22" s="5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49"/>
      <c r="B23" s="10"/>
      <c r="C23" s="28"/>
      <c r="D23" s="1"/>
      <c r="E23" s="13"/>
      <c r="F23" s="54"/>
      <c r="G23" s="49"/>
      <c r="H23" s="4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49"/>
      <c r="B24" s="10"/>
      <c r="C24" s="28"/>
      <c r="D24" s="49" t="s">
        <v>107</v>
      </c>
      <c r="E24" s="58" t="s">
        <v>27</v>
      </c>
      <c r="F24" s="5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49"/>
      <c r="B25" s="49" t="s">
        <v>108</v>
      </c>
      <c r="C25" s="53" t="s">
        <v>64</v>
      </c>
      <c r="D25" s="1"/>
      <c r="E25" s="19"/>
      <c r="F25" s="5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49"/>
      <c r="B26" s="13"/>
      <c r="C26" s="70" t="s">
        <v>109</v>
      </c>
      <c r="D26" s="1"/>
      <c r="E26" s="19"/>
      <c r="F26" s="5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49" t="s">
        <v>110</v>
      </c>
      <c r="B27" s="53" t="s">
        <v>71</v>
      </c>
      <c r="C27" s="71"/>
      <c r="D27" s="58" t="s">
        <v>71</v>
      </c>
      <c r="E27" s="59">
        <v>44021</v>
      </c>
      <c r="F27" s="68" t="s">
        <v>71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49"/>
      <c r="B28" s="62">
        <v>44078</v>
      </c>
      <c r="C28" s="65" t="s">
        <v>71</v>
      </c>
      <c r="D28" s="19"/>
      <c r="E28" s="5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49"/>
      <c r="B29" s="70"/>
      <c r="C29" s="28"/>
      <c r="D29" s="19"/>
      <c r="E29" s="5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49" t="s">
        <v>111</v>
      </c>
      <c r="B30" s="68" t="s">
        <v>54</v>
      </c>
      <c r="C30" s="28"/>
      <c r="D30" s="19"/>
      <c r="E30" s="68" t="s">
        <v>71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49"/>
      <c r="B31" s="13"/>
      <c r="C31" s="28"/>
      <c r="D31" s="62">
        <v>44076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49"/>
      <c r="B32" s="13"/>
      <c r="C32" s="28"/>
      <c r="D32" s="5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49"/>
      <c r="B33" s="49" t="s">
        <v>112</v>
      </c>
      <c r="C33" s="58" t="s">
        <v>56</v>
      </c>
      <c r="D33" s="5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49"/>
      <c r="B34" s="13"/>
      <c r="C34" s="59">
        <v>44021</v>
      </c>
      <c r="D34" s="68" t="s">
        <v>44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49" t="s">
        <v>113</v>
      </c>
      <c r="B35" s="53" t="s">
        <v>62</v>
      </c>
      <c r="C35" s="5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49"/>
      <c r="B36" s="55"/>
      <c r="C36" s="68" t="s">
        <v>44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49"/>
      <c r="B37" s="70" t="s">
        <v>109</v>
      </c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49" t="s">
        <v>114</v>
      </c>
      <c r="B38" s="68" t="s">
        <v>44</v>
      </c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4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9"/>
    </row>
    <row r="42" spans="1:26" ht="12.75" customHeight="1">
      <c r="A42" s="49"/>
    </row>
    <row r="43" spans="1:26" ht="12.75" customHeight="1">
      <c r="A43" s="49"/>
    </row>
    <row r="44" spans="1:26" ht="12.75" customHeight="1">
      <c r="A44" s="49"/>
    </row>
    <row r="45" spans="1:26" ht="12.75" customHeight="1">
      <c r="A45" s="49"/>
    </row>
    <row r="46" spans="1:26" ht="12.75" customHeight="1">
      <c r="A46" s="49"/>
    </row>
    <row r="47" spans="1:26" ht="12.75" customHeight="1">
      <c r="A47" s="49"/>
    </row>
    <row r="48" spans="1:26" ht="12.75" customHeight="1">
      <c r="A48" s="49"/>
    </row>
    <row r="49" spans="1:1" ht="12.75" customHeight="1">
      <c r="A49" s="49"/>
    </row>
    <row r="50" spans="1:1" ht="12.75" customHeight="1">
      <c r="A50" s="49"/>
    </row>
    <row r="51" spans="1:1" ht="12.75" customHeight="1">
      <c r="A51" s="49"/>
    </row>
    <row r="52" spans="1:1" ht="12.75" customHeight="1">
      <c r="A52" s="49"/>
    </row>
    <row r="53" spans="1:1" ht="12.75" customHeight="1">
      <c r="A53" s="49"/>
    </row>
    <row r="54" spans="1:1" ht="12.75" customHeight="1">
      <c r="A54" s="49"/>
    </row>
    <row r="55" spans="1:1" ht="12.75" customHeight="1">
      <c r="A55" s="49"/>
    </row>
    <row r="56" spans="1:1" ht="12.75" customHeight="1">
      <c r="A56" s="49"/>
    </row>
    <row r="57" spans="1:1" ht="12.75" customHeight="1">
      <c r="A57" s="49"/>
    </row>
    <row r="58" spans="1:1" ht="12.75" customHeight="1">
      <c r="A58" s="49"/>
    </row>
    <row r="59" spans="1:1" ht="12.75" customHeight="1">
      <c r="A59" s="49"/>
    </row>
    <row r="60" spans="1:1" ht="12.75" customHeight="1">
      <c r="A60" s="49"/>
    </row>
    <row r="61" spans="1:1" ht="12.75" customHeight="1">
      <c r="A61" s="49"/>
    </row>
    <row r="62" spans="1:1" ht="12.75" customHeight="1">
      <c r="A62" s="49"/>
    </row>
    <row r="63" spans="1:1" ht="12.75" customHeight="1">
      <c r="A63" s="49"/>
    </row>
    <row r="64" spans="1:1" ht="12.75" customHeight="1">
      <c r="A64" s="49"/>
    </row>
    <row r="65" spans="1:1" ht="12.75" customHeight="1">
      <c r="A65" s="49"/>
    </row>
    <row r="66" spans="1:1" ht="12.75" customHeight="1">
      <c r="A66" s="49"/>
    </row>
    <row r="67" spans="1:1" ht="12.75" customHeight="1">
      <c r="A67" s="49"/>
    </row>
    <row r="68" spans="1:1" ht="12.75" customHeight="1">
      <c r="A68" s="49"/>
    </row>
    <row r="69" spans="1:1" ht="12.75" customHeight="1">
      <c r="A69" s="49"/>
    </row>
    <row r="70" spans="1:1" ht="12.75" customHeight="1">
      <c r="A70" s="49"/>
    </row>
    <row r="71" spans="1:1" ht="12.75" customHeight="1">
      <c r="A71" s="49"/>
    </row>
    <row r="72" spans="1:1" ht="12.75" customHeight="1">
      <c r="A72" s="49"/>
    </row>
    <row r="73" spans="1:1" ht="12.75" customHeight="1">
      <c r="A73" s="49"/>
    </row>
    <row r="74" spans="1:1" ht="12.75" customHeight="1">
      <c r="A74" s="49"/>
    </row>
    <row r="75" spans="1:1" ht="12.75" customHeight="1">
      <c r="A75" s="49"/>
    </row>
    <row r="76" spans="1:1" ht="12.75" customHeight="1">
      <c r="A76" s="49"/>
    </row>
    <row r="77" spans="1:1" ht="12.75" customHeight="1">
      <c r="A77" s="49"/>
    </row>
    <row r="78" spans="1:1" ht="12.75" customHeight="1">
      <c r="A78" s="49"/>
    </row>
    <row r="79" spans="1:1" ht="12.75" customHeight="1">
      <c r="A79" s="49"/>
    </row>
    <row r="80" spans="1:1" ht="12.75" customHeight="1">
      <c r="A80" s="49"/>
    </row>
    <row r="81" spans="1:1" ht="12.75" customHeight="1">
      <c r="A81" s="49"/>
    </row>
    <row r="82" spans="1:1" ht="12.75" customHeight="1">
      <c r="A82" s="49"/>
    </row>
    <row r="83" spans="1:1" ht="12.75" customHeight="1">
      <c r="A83" s="49"/>
    </row>
    <row r="84" spans="1:1" ht="12.75" customHeight="1">
      <c r="A84" s="49"/>
    </row>
    <row r="85" spans="1:1" ht="12.75" customHeight="1">
      <c r="A85" s="49"/>
    </row>
    <row r="86" spans="1:1" ht="12.75" customHeight="1">
      <c r="A86" s="49"/>
    </row>
    <row r="87" spans="1:1" ht="12.75" customHeight="1">
      <c r="A87" s="49"/>
    </row>
    <row r="88" spans="1:1" ht="12.75" customHeight="1">
      <c r="A88" s="49"/>
    </row>
    <row r="89" spans="1:1" ht="12.75" customHeight="1">
      <c r="A89" s="49"/>
    </row>
    <row r="90" spans="1:1" ht="12.75" customHeight="1">
      <c r="A90" s="49"/>
    </row>
    <row r="91" spans="1:1" ht="12.75" customHeight="1">
      <c r="A91" s="49"/>
    </row>
    <row r="92" spans="1:1" ht="12.75" customHeight="1">
      <c r="A92" s="49"/>
    </row>
    <row r="93" spans="1:1" ht="12.75" customHeight="1">
      <c r="A93" s="49"/>
    </row>
    <row r="94" spans="1:1" ht="12.75" customHeight="1">
      <c r="A94" s="49"/>
    </row>
    <row r="95" spans="1:1" ht="12.75" customHeight="1">
      <c r="A95" s="49"/>
    </row>
    <row r="96" spans="1:1" ht="12.75" customHeight="1">
      <c r="A96" s="49"/>
    </row>
    <row r="97" spans="1:1" ht="12.75" customHeight="1">
      <c r="A97" s="49"/>
    </row>
    <row r="98" spans="1:1" ht="12.75" customHeight="1">
      <c r="A98" s="49"/>
    </row>
    <row r="99" spans="1:1" ht="12.75" customHeight="1">
      <c r="A99" s="49"/>
    </row>
    <row r="100" spans="1:1" ht="12.75" customHeight="1">
      <c r="A100" s="49"/>
    </row>
    <row r="101" spans="1:1" ht="12.75" customHeight="1">
      <c r="A101" s="49"/>
    </row>
    <row r="102" spans="1:1" ht="12.75" customHeight="1">
      <c r="A102" s="49"/>
    </row>
    <row r="103" spans="1:1" ht="12.75" customHeight="1">
      <c r="A103" s="49"/>
    </row>
    <row r="104" spans="1:1" ht="12.75" customHeight="1">
      <c r="A104" s="49"/>
    </row>
    <row r="105" spans="1:1" ht="12.75" customHeight="1">
      <c r="A105" s="49"/>
    </row>
    <row r="106" spans="1:1" ht="12.75" customHeight="1">
      <c r="A106" s="49"/>
    </row>
    <row r="107" spans="1:1" ht="12.75" customHeight="1">
      <c r="A107" s="49"/>
    </row>
    <row r="108" spans="1:1" ht="12.75" customHeight="1">
      <c r="A108" s="49"/>
    </row>
    <row r="109" spans="1:1" ht="12.75" customHeight="1">
      <c r="A109" s="49"/>
    </row>
    <row r="110" spans="1:1" ht="12.75" customHeight="1">
      <c r="A110" s="49"/>
    </row>
    <row r="111" spans="1:1" ht="12.75" customHeight="1">
      <c r="A111" s="49"/>
    </row>
    <row r="112" spans="1:1" ht="12.75" customHeight="1">
      <c r="A112" s="49"/>
    </row>
    <row r="113" spans="1:1" ht="12.75" customHeight="1">
      <c r="A113" s="49"/>
    </row>
    <row r="114" spans="1:1" ht="12.75" customHeight="1">
      <c r="A114" s="49"/>
    </row>
    <row r="115" spans="1:1" ht="12.75" customHeight="1">
      <c r="A115" s="49"/>
    </row>
    <row r="116" spans="1:1" ht="12.75" customHeight="1">
      <c r="A116" s="49"/>
    </row>
    <row r="117" spans="1:1" ht="12.75" customHeight="1">
      <c r="A117" s="49"/>
    </row>
    <row r="118" spans="1:1" ht="12.75" customHeight="1">
      <c r="A118" s="49"/>
    </row>
    <row r="119" spans="1:1" ht="12.75" customHeight="1">
      <c r="A119" s="49"/>
    </row>
    <row r="120" spans="1:1" ht="12.75" customHeight="1">
      <c r="A120" s="49"/>
    </row>
    <row r="121" spans="1:1" ht="12.75" customHeight="1">
      <c r="A121" s="49"/>
    </row>
    <row r="122" spans="1:1" ht="12.75" customHeight="1">
      <c r="A122" s="49"/>
    </row>
    <row r="123" spans="1:1" ht="12.75" customHeight="1">
      <c r="A123" s="49"/>
    </row>
    <row r="124" spans="1:1" ht="12.75" customHeight="1">
      <c r="A124" s="49"/>
    </row>
    <row r="125" spans="1:1" ht="12.75" customHeight="1">
      <c r="A125" s="49"/>
    </row>
    <row r="126" spans="1:1" ht="12.75" customHeight="1">
      <c r="A126" s="49"/>
    </row>
    <row r="127" spans="1:1" ht="12.75" customHeight="1">
      <c r="A127" s="49"/>
    </row>
    <row r="128" spans="1:1" ht="12.75" customHeight="1">
      <c r="A128" s="49"/>
    </row>
    <row r="129" spans="1:1" ht="12.75" customHeight="1">
      <c r="A129" s="49"/>
    </row>
    <row r="130" spans="1:1" ht="12.75" customHeight="1">
      <c r="A130" s="49"/>
    </row>
    <row r="131" spans="1:1" ht="12.75" customHeight="1">
      <c r="A131" s="49"/>
    </row>
    <row r="132" spans="1:1" ht="12.75" customHeight="1">
      <c r="A132" s="49"/>
    </row>
    <row r="133" spans="1:1" ht="12.75" customHeight="1">
      <c r="A133" s="49"/>
    </row>
    <row r="134" spans="1:1" ht="12.75" customHeight="1">
      <c r="A134" s="49"/>
    </row>
    <row r="135" spans="1:1" ht="12.75" customHeight="1">
      <c r="A135" s="49"/>
    </row>
    <row r="136" spans="1:1" ht="12.75" customHeight="1">
      <c r="A136" s="49"/>
    </row>
    <row r="137" spans="1:1" ht="12.75" customHeight="1">
      <c r="A137" s="49"/>
    </row>
    <row r="138" spans="1:1" ht="12.75" customHeight="1">
      <c r="A138" s="49"/>
    </row>
    <row r="139" spans="1:1" ht="12.75" customHeight="1">
      <c r="A139" s="49"/>
    </row>
    <row r="140" spans="1:1" ht="12.75" customHeight="1">
      <c r="A140" s="49"/>
    </row>
    <row r="141" spans="1:1" ht="12.75" customHeight="1">
      <c r="A141" s="49"/>
    </row>
    <row r="142" spans="1:1" ht="12.75" customHeight="1">
      <c r="A142" s="49"/>
    </row>
    <row r="143" spans="1:1" ht="12.75" customHeight="1">
      <c r="A143" s="49"/>
    </row>
    <row r="144" spans="1:1" ht="12.75" customHeight="1">
      <c r="A144" s="49"/>
    </row>
    <row r="145" spans="1:1" ht="12.75" customHeight="1">
      <c r="A145" s="49"/>
    </row>
    <row r="146" spans="1:1" ht="12.75" customHeight="1">
      <c r="A146" s="49"/>
    </row>
    <row r="147" spans="1:1" ht="12.75" customHeight="1">
      <c r="A147" s="49"/>
    </row>
    <row r="148" spans="1:1" ht="12.75" customHeight="1">
      <c r="A148" s="49"/>
    </row>
    <row r="149" spans="1:1" ht="12.75" customHeight="1">
      <c r="A149" s="49"/>
    </row>
    <row r="150" spans="1:1" ht="12.75" customHeight="1">
      <c r="A150" s="49"/>
    </row>
    <row r="151" spans="1:1" ht="12.75" customHeight="1">
      <c r="A151" s="49"/>
    </row>
    <row r="152" spans="1:1" ht="12.75" customHeight="1">
      <c r="A152" s="49"/>
    </row>
    <row r="153" spans="1:1" ht="12.75" customHeight="1">
      <c r="A153" s="49"/>
    </row>
    <row r="154" spans="1:1" ht="12.75" customHeight="1">
      <c r="A154" s="49"/>
    </row>
    <row r="155" spans="1:1" ht="12.75" customHeight="1">
      <c r="A155" s="49"/>
    </row>
    <row r="156" spans="1:1" ht="12.75" customHeight="1">
      <c r="A156" s="49"/>
    </row>
    <row r="157" spans="1:1" ht="12.75" customHeight="1">
      <c r="A157" s="49"/>
    </row>
    <row r="158" spans="1:1" ht="12.75" customHeight="1">
      <c r="A158" s="49"/>
    </row>
    <row r="159" spans="1:1" ht="12.75" customHeight="1">
      <c r="A159" s="49"/>
    </row>
    <row r="160" spans="1:1" ht="12.75" customHeight="1">
      <c r="A160" s="49"/>
    </row>
    <row r="161" spans="1:1" ht="12.75" customHeight="1">
      <c r="A161" s="49"/>
    </row>
    <row r="162" spans="1:1" ht="12.75" customHeight="1">
      <c r="A162" s="49"/>
    </row>
    <row r="163" spans="1:1" ht="12.75" customHeight="1">
      <c r="A163" s="49"/>
    </row>
    <row r="164" spans="1:1" ht="12.75" customHeight="1">
      <c r="A164" s="49"/>
    </row>
    <row r="165" spans="1:1" ht="12.75" customHeight="1">
      <c r="A165" s="49"/>
    </row>
    <row r="166" spans="1:1" ht="12.75" customHeight="1">
      <c r="A166" s="49"/>
    </row>
    <row r="167" spans="1:1" ht="12.75" customHeight="1">
      <c r="A167" s="49"/>
    </row>
    <row r="168" spans="1:1" ht="12.75" customHeight="1">
      <c r="A168" s="49"/>
    </row>
    <row r="169" spans="1:1" ht="12.75" customHeight="1">
      <c r="A169" s="49"/>
    </row>
    <row r="170" spans="1:1" ht="12.75" customHeight="1">
      <c r="A170" s="49"/>
    </row>
    <row r="171" spans="1:1" ht="12.75" customHeight="1">
      <c r="A171" s="49"/>
    </row>
    <row r="172" spans="1:1" ht="12.75" customHeight="1">
      <c r="A172" s="49"/>
    </row>
    <row r="173" spans="1:1" ht="12.75" customHeight="1">
      <c r="A173" s="49"/>
    </row>
    <row r="174" spans="1:1" ht="12.75" customHeight="1">
      <c r="A174" s="49"/>
    </row>
    <row r="175" spans="1:1" ht="12.75" customHeight="1">
      <c r="A175" s="49"/>
    </row>
    <row r="176" spans="1:1" ht="12.75" customHeight="1">
      <c r="A176" s="49"/>
    </row>
    <row r="177" spans="1:1" ht="12.75" customHeight="1">
      <c r="A177" s="49"/>
    </row>
    <row r="178" spans="1:1" ht="12.75" customHeight="1">
      <c r="A178" s="49"/>
    </row>
    <row r="179" spans="1:1" ht="12.75" customHeight="1">
      <c r="A179" s="49"/>
    </row>
    <row r="180" spans="1:1" ht="12.75" customHeight="1">
      <c r="A180" s="49"/>
    </row>
    <row r="181" spans="1:1" ht="12.75" customHeight="1">
      <c r="A181" s="49"/>
    </row>
    <row r="182" spans="1:1" ht="12.75" customHeight="1">
      <c r="A182" s="49"/>
    </row>
    <row r="183" spans="1:1" ht="12.75" customHeight="1">
      <c r="A183" s="49"/>
    </row>
    <row r="184" spans="1:1" ht="12.75" customHeight="1">
      <c r="A184" s="49"/>
    </row>
    <row r="185" spans="1:1" ht="12.75" customHeight="1">
      <c r="A185" s="49"/>
    </row>
    <row r="186" spans="1:1" ht="12.75" customHeight="1">
      <c r="A186" s="49"/>
    </row>
    <row r="187" spans="1:1" ht="12.75" customHeight="1">
      <c r="A187" s="49"/>
    </row>
    <row r="188" spans="1:1" ht="12.75" customHeight="1">
      <c r="A188" s="49"/>
    </row>
    <row r="189" spans="1:1" ht="12.75" customHeight="1">
      <c r="A189" s="49"/>
    </row>
    <row r="190" spans="1:1" ht="12.75" customHeight="1">
      <c r="A190" s="49"/>
    </row>
    <row r="191" spans="1:1" ht="12.75" customHeight="1">
      <c r="A191" s="49"/>
    </row>
    <row r="192" spans="1:1" ht="12.75" customHeight="1">
      <c r="A192" s="49"/>
    </row>
    <row r="193" spans="1:1" ht="12.75" customHeight="1">
      <c r="A193" s="49"/>
    </row>
    <row r="194" spans="1:1" ht="12.75" customHeight="1">
      <c r="A194" s="49"/>
    </row>
    <row r="195" spans="1:1" ht="12.75" customHeight="1">
      <c r="A195" s="49"/>
    </row>
    <row r="196" spans="1:1" ht="12.75" customHeight="1">
      <c r="A196" s="49"/>
    </row>
    <row r="197" spans="1:1" ht="12.75" customHeight="1">
      <c r="A197" s="49"/>
    </row>
    <row r="198" spans="1:1" ht="12.75" customHeight="1">
      <c r="A198" s="49"/>
    </row>
    <row r="199" spans="1:1" ht="12.75" customHeight="1">
      <c r="A199" s="49"/>
    </row>
    <row r="200" spans="1:1" ht="12.75" customHeight="1">
      <c r="A200" s="49"/>
    </row>
    <row r="201" spans="1:1" ht="12.75" customHeight="1">
      <c r="A201" s="49"/>
    </row>
    <row r="202" spans="1:1" ht="12.75" customHeight="1">
      <c r="A202" s="49"/>
    </row>
    <row r="203" spans="1:1" ht="12.75" customHeight="1">
      <c r="A203" s="49"/>
    </row>
    <row r="204" spans="1:1" ht="12.75" customHeight="1">
      <c r="A204" s="49"/>
    </row>
    <row r="205" spans="1:1" ht="12.75" customHeight="1">
      <c r="A205" s="49"/>
    </row>
    <row r="206" spans="1:1" ht="12.75" customHeight="1">
      <c r="A206" s="49"/>
    </row>
    <row r="207" spans="1:1" ht="12.75" customHeight="1">
      <c r="A207" s="49"/>
    </row>
    <row r="208" spans="1:1" ht="12.75" customHeight="1">
      <c r="A208" s="49"/>
    </row>
    <row r="209" spans="1:1" ht="12.75" customHeight="1">
      <c r="A209" s="49"/>
    </row>
    <row r="210" spans="1:1" ht="12.75" customHeight="1">
      <c r="A210" s="49"/>
    </row>
    <row r="211" spans="1:1" ht="12.75" customHeight="1">
      <c r="A211" s="49"/>
    </row>
    <row r="212" spans="1:1" ht="12.75" customHeight="1">
      <c r="A212" s="49"/>
    </row>
    <row r="213" spans="1:1" ht="12.75" customHeight="1">
      <c r="A213" s="49"/>
    </row>
    <row r="214" spans="1:1" ht="12.75" customHeight="1">
      <c r="A214" s="49"/>
    </row>
    <row r="215" spans="1:1" ht="12.75" customHeight="1">
      <c r="A215" s="49"/>
    </row>
    <row r="216" spans="1:1" ht="12.75" customHeight="1">
      <c r="A216" s="49"/>
    </row>
    <row r="217" spans="1:1" ht="12.75" customHeight="1">
      <c r="A217" s="49"/>
    </row>
    <row r="218" spans="1:1" ht="12.75" customHeight="1">
      <c r="A218" s="49"/>
    </row>
    <row r="219" spans="1:1" ht="12.75" customHeight="1">
      <c r="A219" s="49"/>
    </row>
    <row r="220" spans="1:1" ht="12.75" customHeight="1">
      <c r="A220" s="49"/>
    </row>
    <row r="221" spans="1:1" ht="12.75" customHeight="1">
      <c r="A221" s="49"/>
    </row>
    <row r="222" spans="1:1" ht="12.75" customHeight="1">
      <c r="A222" s="49"/>
    </row>
    <row r="223" spans="1:1" ht="12.75" customHeight="1">
      <c r="A223" s="49"/>
    </row>
    <row r="224" spans="1:1" ht="12.75" customHeight="1">
      <c r="A224" s="49"/>
    </row>
    <row r="225" spans="1:1" ht="12.75" customHeight="1">
      <c r="A225" s="49"/>
    </row>
    <row r="226" spans="1:1" ht="12.75" customHeight="1">
      <c r="A226" s="49"/>
    </row>
    <row r="227" spans="1:1" ht="12.75" customHeight="1">
      <c r="A227" s="49"/>
    </row>
    <row r="228" spans="1:1" ht="12.75" customHeight="1">
      <c r="A228" s="49"/>
    </row>
    <row r="229" spans="1:1" ht="12.75" customHeight="1">
      <c r="A229" s="49"/>
    </row>
    <row r="230" spans="1:1" ht="12.75" customHeight="1">
      <c r="A230" s="49"/>
    </row>
    <row r="231" spans="1:1" ht="12.75" customHeight="1">
      <c r="A231" s="49"/>
    </row>
    <row r="232" spans="1:1" ht="12.75" customHeight="1">
      <c r="A232" s="49"/>
    </row>
    <row r="233" spans="1:1" ht="12.75" customHeight="1">
      <c r="A233" s="49"/>
    </row>
    <row r="234" spans="1:1" ht="12.75" customHeight="1">
      <c r="A234" s="49"/>
    </row>
    <row r="235" spans="1:1" ht="12.75" customHeight="1">
      <c r="A235" s="49"/>
    </row>
    <row r="236" spans="1:1" ht="12.75" customHeight="1">
      <c r="A236" s="49"/>
    </row>
    <row r="237" spans="1:1" ht="12.75" customHeight="1">
      <c r="A237" s="49"/>
    </row>
    <row r="238" spans="1:1" ht="12.75" customHeight="1">
      <c r="A238" s="49"/>
    </row>
    <row r="239" spans="1:1" ht="12.75" customHeight="1"/>
    <row r="240" spans="1:1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P63"/>
  <sheetViews>
    <sheetView workbookViewId="0">
      <pane xSplit="2" topLeftCell="C1" activePane="topRight" state="frozen"/>
      <selection pane="topRight" activeCell="D2" sqref="D2"/>
    </sheetView>
  </sheetViews>
  <sheetFormatPr defaultColWidth="14.44140625" defaultRowHeight="15.75" customHeight="1"/>
  <cols>
    <col min="1" max="1" width="3.109375" customWidth="1"/>
    <col min="2" max="2" width="15.6640625" customWidth="1"/>
    <col min="3" max="3" width="12" customWidth="1"/>
    <col min="4" max="4" width="10.44140625" customWidth="1"/>
    <col min="5" max="5" width="5.5546875" customWidth="1"/>
    <col min="6" max="6" width="8.5546875" customWidth="1"/>
    <col min="7" max="7" width="8.44140625" customWidth="1"/>
    <col min="8" max="10" width="3.5546875" customWidth="1"/>
    <col min="11" max="11" width="4.6640625" customWidth="1"/>
    <col min="12" max="16" width="3.5546875" customWidth="1"/>
    <col min="17" max="17" width="4.5546875" customWidth="1"/>
    <col min="18" max="18" width="6.6640625" customWidth="1"/>
    <col min="19" max="19" width="5.5546875" customWidth="1"/>
    <col min="20" max="20" width="8.5546875" customWidth="1"/>
    <col min="21" max="22" width="4.44140625" customWidth="1"/>
    <col min="23" max="26" width="4" customWidth="1"/>
    <col min="27" max="27" width="6.5546875" customWidth="1"/>
    <col min="28" max="28" width="6.6640625" customWidth="1"/>
    <col min="29" max="29" width="5.5546875" customWidth="1"/>
    <col min="30" max="30" width="8.5546875" customWidth="1"/>
    <col min="31" max="31" width="4.33203125" customWidth="1"/>
    <col min="32" max="32" width="4.5546875" customWidth="1"/>
    <col min="33" max="36" width="4.33203125" customWidth="1"/>
    <col min="37" max="37" width="7" customWidth="1"/>
    <col min="38" max="38" width="6.6640625" customWidth="1"/>
    <col min="39" max="39" width="5.5546875" customWidth="1"/>
    <col min="40" max="40" width="8.5546875" customWidth="1"/>
    <col min="41" max="46" width="4.33203125" customWidth="1"/>
    <col min="47" max="47" width="7" customWidth="1"/>
    <col min="48" max="48" width="6.6640625" customWidth="1"/>
    <col min="49" max="49" width="5.5546875" customWidth="1"/>
    <col min="50" max="50" width="8.5546875" customWidth="1"/>
    <col min="51" max="51" width="4.33203125" customWidth="1"/>
    <col min="52" max="52" width="4.5546875" customWidth="1"/>
    <col min="53" max="56" width="4.33203125" customWidth="1"/>
    <col min="57" max="57" width="7" customWidth="1"/>
    <col min="58" max="58" width="6.6640625" customWidth="1"/>
    <col min="59" max="59" width="5.5546875" customWidth="1"/>
    <col min="60" max="60" width="8.5546875" customWidth="1"/>
    <col min="61" max="61" width="4.33203125" customWidth="1"/>
    <col min="62" max="62" width="4.5546875" customWidth="1"/>
    <col min="63" max="66" width="4.33203125" customWidth="1"/>
    <col min="67" max="68" width="7" customWidth="1"/>
    <col min="69" max="69" width="5.5546875" customWidth="1"/>
    <col min="70" max="70" width="8.5546875" customWidth="1"/>
    <col min="71" max="71" width="4.33203125" customWidth="1"/>
    <col min="72" max="72" width="4.5546875" customWidth="1"/>
    <col min="73" max="76" width="4.33203125" customWidth="1"/>
    <col min="77" max="77" width="7" customWidth="1"/>
    <col min="78" max="78" width="6.6640625" customWidth="1"/>
    <col min="79" max="79" width="5.5546875" customWidth="1"/>
    <col min="80" max="80" width="8.5546875" customWidth="1"/>
    <col min="81" max="81" width="4.33203125" customWidth="1"/>
    <col min="82" max="82" width="4.5546875" customWidth="1"/>
    <col min="83" max="86" width="4.33203125" customWidth="1"/>
    <col min="87" max="87" width="7" customWidth="1"/>
    <col min="88" max="88" width="6.6640625" customWidth="1"/>
    <col min="89" max="89" width="5.5546875" customWidth="1"/>
    <col min="90" max="90" width="8.5546875" customWidth="1"/>
    <col min="91" max="91" width="4.33203125" customWidth="1"/>
    <col min="92" max="92" width="4.5546875" customWidth="1"/>
    <col min="93" max="96" width="4.33203125" customWidth="1"/>
    <col min="97" max="97" width="7" customWidth="1"/>
    <col min="98" max="98" width="6.6640625" customWidth="1"/>
    <col min="99" max="99" width="5.5546875" customWidth="1"/>
    <col min="100" max="100" width="8.5546875" customWidth="1"/>
    <col min="101" max="101" width="4.33203125" customWidth="1"/>
    <col min="102" max="102" width="4.5546875" customWidth="1"/>
    <col min="103" max="106" width="4.33203125" customWidth="1"/>
    <col min="107" max="108" width="7" customWidth="1"/>
    <col min="109" max="109" width="5.5546875" customWidth="1"/>
    <col min="110" max="110" width="8.5546875" customWidth="1"/>
    <col min="111" max="111" width="4.33203125" customWidth="1"/>
    <col min="112" max="112" width="4.5546875" customWidth="1"/>
    <col min="113" max="116" width="4.33203125" customWidth="1"/>
    <col min="117" max="118" width="7" customWidth="1"/>
    <col min="119" max="119" width="10.44140625" customWidth="1"/>
    <col min="120" max="120" width="10" customWidth="1"/>
  </cols>
  <sheetData>
    <row r="1" spans="1:120" ht="15.75" customHeight="1">
      <c r="A1" s="72"/>
      <c r="B1" s="73" t="s">
        <v>115</v>
      </c>
      <c r="C1" s="74"/>
      <c r="D1" s="75"/>
      <c r="E1" s="75"/>
      <c r="F1" s="75"/>
      <c r="G1" s="75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</row>
    <row r="2" spans="1:120" ht="15.75" customHeight="1">
      <c r="A2" s="72"/>
      <c r="B2" s="77" t="s">
        <v>116</v>
      </c>
      <c r="C2" s="142" t="s">
        <v>117</v>
      </c>
      <c r="D2" s="140"/>
      <c r="E2" s="140"/>
      <c r="F2" s="140"/>
      <c r="G2" s="141"/>
      <c r="H2" s="78"/>
      <c r="I2" s="79"/>
      <c r="J2" s="79"/>
      <c r="K2" s="79"/>
      <c r="L2" s="79"/>
      <c r="M2" s="79"/>
      <c r="N2" s="79"/>
      <c r="O2" s="79"/>
      <c r="P2" s="79"/>
      <c r="Q2" s="80"/>
      <c r="R2" s="139" t="s">
        <v>118</v>
      </c>
      <c r="S2" s="140"/>
      <c r="T2" s="140"/>
      <c r="U2" s="140"/>
      <c r="V2" s="140"/>
      <c r="W2" s="140"/>
      <c r="X2" s="140"/>
      <c r="Y2" s="140"/>
      <c r="Z2" s="140"/>
      <c r="AA2" s="141"/>
      <c r="AB2" s="139" t="s">
        <v>119</v>
      </c>
      <c r="AC2" s="140"/>
      <c r="AD2" s="140"/>
      <c r="AE2" s="140"/>
      <c r="AF2" s="140"/>
      <c r="AG2" s="140"/>
      <c r="AH2" s="140"/>
      <c r="AI2" s="140"/>
      <c r="AJ2" s="140"/>
      <c r="AK2" s="141"/>
      <c r="AL2" s="139" t="s">
        <v>120</v>
      </c>
      <c r="AM2" s="140"/>
      <c r="AN2" s="140"/>
      <c r="AO2" s="140"/>
      <c r="AP2" s="140"/>
      <c r="AQ2" s="140"/>
      <c r="AR2" s="140"/>
      <c r="AS2" s="140"/>
      <c r="AT2" s="140"/>
      <c r="AU2" s="141"/>
      <c r="AV2" s="139" t="s">
        <v>121</v>
      </c>
      <c r="AW2" s="140"/>
      <c r="AX2" s="140"/>
      <c r="AY2" s="140"/>
      <c r="AZ2" s="140"/>
      <c r="BA2" s="140"/>
      <c r="BB2" s="140"/>
      <c r="BC2" s="140"/>
      <c r="BD2" s="140"/>
      <c r="BE2" s="141"/>
      <c r="BF2" s="139" t="s">
        <v>122</v>
      </c>
      <c r="BG2" s="140"/>
      <c r="BH2" s="140"/>
      <c r="BI2" s="140"/>
      <c r="BJ2" s="140"/>
      <c r="BK2" s="140"/>
      <c r="BL2" s="140"/>
      <c r="BM2" s="140"/>
      <c r="BN2" s="140"/>
      <c r="BO2" s="141"/>
      <c r="BP2" s="139" t="s">
        <v>123</v>
      </c>
      <c r="BQ2" s="140"/>
      <c r="BR2" s="140"/>
      <c r="BS2" s="140"/>
      <c r="BT2" s="140"/>
      <c r="BU2" s="140"/>
      <c r="BV2" s="140"/>
      <c r="BW2" s="140"/>
      <c r="BX2" s="140"/>
      <c r="BY2" s="141"/>
      <c r="BZ2" s="139" t="s">
        <v>124</v>
      </c>
      <c r="CA2" s="140"/>
      <c r="CB2" s="140"/>
      <c r="CC2" s="140"/>
      <c r="CD2" s="140"/>
      <c r="CE2" s="140"/>
      <c r="CF2" s="140"/>
      <c r="CG2" s="140"/>
      <c r="CH2" s="140"/>
      <c r="CI2" s="141"/>
      <c r="CJ2" s="139" t="s">
        <v>125</v>
      </c>
      <c r="CK2" s="140"/>
      <c r="CL2" s="140"/>
      <c r="CM2" s="140"/>
      <c r="CN2" s="140"/>
      <c r="CO2" s="140"/>
      <c r="CP2" s="140"/>
      <c r="CQ2" s="140"/>
      <c r="CR2" s="140"/>
      <c r="CS2" s="141"/>
      <c r="CT2" s="139" t="s">
        <v>126</v>
      </c>
      <c r="CU2" s="140"/>
      <c r="CV2" s="140"/>
      <c r="CW2" s="140"/>
      <c r="CX2" s="140"/>
      <c r="CY2" s="140"/>
      <c r="CZ2" s="140"/>
      <c r="DA2" s="140"/>
      <c r="DB2" s="140"/>
      <c r="DC2" s="141"/>
      <c r="DD2" s="139" t="s">
        <v>127</v>
      </c>
      <c r="DE2" s="140"/>
      <c r="DF2" s="140"/>
      <c r="DG2" s="140"/>
      <c r="DH2" s="140"/>
      <c r="DI2" s="140"/>
      <c r="DJ2" s="140"/>
      <c r="DK2" s="140"/>
      <c r="DL2" s="140"/>
      <c r="DM2" s="141"/>
      <c r="DN2" s="76"/>
      <c r="DO2" s="76"/>
      <c r="DP2" s="76"/>
    </row>
    <row r="3" spans="1:120" ht="15.75" customHeight="1">
      <c r="B3" s="81" t="s">
        <v>128</v>
      </c>
      <c r="C3" s="82"/>
      <c r="D3" s="83"/>
      <c r="E3" s="83"/>
      <c r="F3" s="83"/>
      <c r="G3" s="84"/>
      <c r="H3" s="85"/>
      <c r="I3" s="86"/>
      <c r="J3" s="86"/>
      <c r="K3" s="86" t="s">
        <v>129</v>
      </c>
      <c r="L3" s="86"/>
      <c r="M3" s="86"/>
      <c r="N3" s="86"/>
      <c r="O3" s="86"/>
      <c r="P3" s="86"/>
      <c r="Q3" s="87"/>
      <c r="R3" s="146" t="str">
        <f>HYPERLINK("https://drawboss.com/Monrad/Show/9809ea72-d1a9-4c46-b26b-cb1cf31ffe95","Αναλυτικά αποτελέσματα")</f>
        <v>Αναλυτικά αποτελέσματα</v>
      </c>
      <c r="S3" s="144"/>
      <c r="T3" s="144"/>
      <c r="U3" s="144"/>
      <c r="V3" s="144"/>
      <c r="W3" s="144"/>
      <c r="X3" s="144"/>
      <c r="Y3" s="144"/>
      <c r="Z3" s="144"/>
      <c r="AA3" s="144"/>
      <c r="AB3" s="146" t="str">
        <f>HYPERLINK("https://drawboss.com/Monrad/Show/8dc392a2-3155-47e4-80ea-54bcbd43d437","Αναλυτικά αποτελέσματα")</f>
        <v>Αναλυτικά αποτελέσματα</v>
      </c>
      <c r="AC3" s="144"/>
      <c r="AD3" s="144"/>
      <c r="AE3" s="144"/>
      <c r="AF3" s="144"/>
      <c r="AG3" s="144"/>
      <c r="AH3" s="144"/>
      <c r="AI3" s="144"/>
      <c r="AJ3" s="144"/>
      <c r="AK3" s="144"/>
      <c r="AL3" s="146" t="str">
        <f>HYPERLINK("https://www.drawboss.com/Monrad/Show/dcc9458a-4aba-4a92-815a-d0ebe00e46c4","Αναλυτικά αποτελέσματα")</f>
        <v>Αναλυτικά αποτελέσματα</v>
      </c>
      <c r="AM3" s="144"/>
      <c r="AN3" s="144"/>
      <c r="AO3" s="144"/>
      <c r="AP3" s="144"/>
      <c r="AQ3" s="144"/>
      <c r="AR3" s="144"/>
      <c r="AS3" s="144"/>
      <c r="AT3" s="144"/>
      <c r="AU3" s="144"/>
      <c r="AV3" s="146" t="str">
        <f>HYPERLINK("https://drawboss.com/Monrad/Show/4a4c404a-5c84-49aa-9a6e-e9c526f1c64d","Αναλυτικά αποτελέσματα")</f>
        <v>Αναλυτικά αποτελέσματα</v>
      </c>
      <c r="AW3" s="144"/>
      <c r="AX3" s="144"/>
      <c r="AY3" s="144"/>
      <c r="AZ3" s="144"/>
      <c r="BA3" s="144"/>
      <c r="BB3" s="144"/>
      <c r="BC3" s="144"/>
      <c r="BD3" s="144"/>
      <c r="BE3" s="144"/>
      <c r="BF3" s="146" t="str">
        <f>HYPERLINK("https://drawboss.com/Monrad/Show/429c3a52-11b9-40cf-b764-31173b685081#","Αναλυτικά αποτελέσματα")</f>
        <v>Αναλυτικά αποτελέσματα</v>
      </c>
      <c r="BG3" s="144"/>
      <c r="BH3" s="144"/>
      <c r="BI3" s="144"/>
      <c r="BJ3" s="144"/>
      <c r="BK3" s="144"/>
      <c r="BL3" s="144"/>
      <c r="BM3" s="144"/>
      <c r="BN3" s="144"/>
      <c r="BO3" s="144"/>
      <c r="BP3" s="146" t="str">
        <f>HYPERLINK("https://drawboss.com/Monrad/Show/70aedaef-250b-4dce-a6b9-7b0bbd104ad4","Αναλυτικά αποτελέσματα")</f>
        <v>Αναλυτικά αποτελέσματα</v>
      </c>
      <c r="BQ3" s="144"/>
      <c r="BR3" s="144"/>
      <c r="BS3" s="144"/>
      <c r="BT3" s="144"/>
      <c r="BU3" s="144"/>
      <c r="BV3" s="144"/>
      <c r="BW3" s="144"/>
      <c r="BX3" s="144"/>
      <c r="BY3" s="144"/>
      <c r="BZ3" s="146" t="str">
        <f>HYPERLINK("https://drawboss.com/Monrad/Show/faad8b30-87eb-486e-a6d1-ea7df6eddb7e","Αναλυτικά αποτελέσματα")</f>
        <v>Αναλυτικά αποτελέσματα</v>
      </c>
      <c r="CA3" s="144"/>
      <c r="CB3" s="144"/>
      <c r="CC3" s="144"/>
      <c r="CD3" s="144"/>
      <c r="CE3" s="144"/>
      <c r="CF3" s="144"/>
      <c r="CG3" s="144"/>
      <c r="CH3" s="144"/>
      <c r="CI3" s="144"/>
      <c r="CJ3" s="143" t="s">
        <v>130</v>
      </c>
      <c r="CK3" s="144"/>
      <c r="CL3" s="144"/>
      <c r="CM3" s="144"/>
      <c r="CN3" s="144"/>
      <c r="CO3" s="144"/>
      <c r="CP3" s="144"/>
      <c r="CQ3" s="144"/>
      <c r="CR3" s="144"/>
      <c r="CS3" s="144"/>
      <c r="CT3" s="143" t="s">
        <v>130</v>
      </c>
      <c r="CU3" s="144"/>
      <c r="CV3" s="144"/>
      <c r="CW3" s="144"/>
      <c r="CX3" s="144"/>
      <c r="CY3" s="144"/>
      <c r="CZ3" s="144"/>
      <c r="DA3" s="144"/>
      <c r="DB3" s="144"/>
      <c r="DC3" s="144"/>
      <c r="DD3" s="143" t="s">
        <v>130</v>
      </c>
      <c r="DE3" s="144"/>
      <c r="DF3" s="144"/>
      <c r="DG3" s="144"/>
      <c r="DH3" s="144"/>
      <c r="DI3" s="144"/>
      <c r="DJ3" s="144"/>
      <c r="DK3" s="144"/>
      <c r="DL3" s="144"/>
      <c r="DM3" s="145"/>
      <c r="DN3" s="86"/>
      <c r="DO3" s="86"/>
      <c r="DP3" s="86"/>
    </row>
    <row r="4" spans="1:120" ht="15.75" customHeight="1">
      <c r="C4" s="89" t="s">
        <v>131</v>
      </c>
      <c r="D4" s="90" t="s">
        <v>132</v>
      </c>
      <c r="E4" s="90" t="s">
        <v>133</v>
      </c>
      <c r="F4" s="90" t="s">
        <v>134</v>
      </c>
      <c r="G4" s="91" t="s">
        <v>135</v>
      </c>
      <c r="H4" s="92" t="s">
        <v>136</v>
      </c>
      <c r="I4" s="93" t="s">
        <v>137</v>
      </c>
      <c r="J4" s="93" t="s">
        <v>138</v>
      </c>
      <c r="K4" s="93" t="s">
        <v>139</v>
      </c>
      <c r="L4" s="93" t="s">
        <v>140</v>
      </c>
      <c r="M4" s="93" t="s">
        <v>141</v>
      </c>
      <c r="N4" s="93" t="s">
        <v>142</v>
      </c>
      <c r="O4" s="93" t="s">
        <v>143</v>
      </c>
      <c r="P4" s="93" t="s">
        <v>144</v>
      </c>
      <c r="Q4" s="94" t="s">
        <v>145</v>
      </c>
      <c r="R4" s="95" t="s">
        <v>146</v>
      </c>
      <c r="S4" s="83" t="s">
        <v>133</v>
      </c>
      <c r="T4" s="83" t="s">
        <v>134</v>
      </c>
      <c r="U4" s="83" t="s">
        <v>147</v>
      </c>
      <c r="V4" s="83" t="s">
        <v>148</v>
      </c>
      <c r="W4" s="90" t="s">
        <v>149</v>
      </c>
      <c r="X4" s="90" t="s">
        <v>150</v>
      </c>
      <c r="Y4" s="90" t="s">
        <v>151</v>
      </c>
      <c r="Z4" s="90" t="s">
        <v>152</v>
      </c>
      <c r="AA4" s="96" t="s">
        <v>153</v>
      </c>
      <c r="AB4" s="92" t="s">
        <v>146</v>
      </c>
      <c r="AC4" s="83" t="s">
        <v>133</v>
      </c>
      <c r="AD4" s="90" t="s">
        <v>134</v>
      </c>
      <c r="AE4" s="83" t="s">
        <v>147</v>
      </c>
      <c r="AF4" s="83" t="s">
        <v>148</v>
      </c>
      <c r="AG4" s="90" t="s">
        <v>149</v>
      </c>
      <c r="AH4" s="90" t="s">
        <v>150</v>
      </c>
      <c r="AI4" s="90" t="s">
        <v>151</v>
      </c>
      <c r="AJ4" s="90" t="s">
        <v>152</v>
      </c>
      <c r="AK4" s="96" t="s">
        <v>153</v>
      </c>
      <c r="AL4" s="92" t="s">
        <v>146</v>
      </c>
      <c r="AM4" s="83" t="s">
        <v>133</v>
      </c>
      <c r="AN4" s="90" t="s">
        <v>134</v>
      </c>
      <c r="AO4" s="83" t="s">
        <v>147</v>
      </c>
      <c r="AP4" s="83" t="s">
        <v>148</v>
      </c>
      <c r="AQ4" s="83" t="s">
        <v>149</v>
      </c>
      <c r="AR4" s="83" t="s">
        <v>150</v>
      </c>
      <c r="AS4" s="83" t="s">
        <v>151</v>
      </c>
      <c r="AT4" s="83" t="s">
        <v>152</v>
      </c>
      <c r="AU4" s="84" t="s">
        <v>153</v>
      </c>
      <c r="AV4" s="92" t="s">
        <v>146</v>
      </c>
      <c r="AW4" s="83" t="s">
        <v>133</v>
      </c>
      <c r="AX4" s="90" t="s">
        <v>134</v>
      </c>
      <c r="AY4" s="83" t="s">
        <v>147</v>
      </c>
      <c r="AZ4" s="83" t="s">
        <v>148</v>
      </c>
      <c r="BA4" s="83" t="s">
        <v>149</v>
      </c>
      <c r="BB4" s="83" t="s">
        <v>150</v>
      </c>
      <c r="BC4" s="83" t="s">
        <v>151</v>
      </c>
      <c r="BD4" s="83" t="s">
        <v>152</v>
      </c>
      <c r="BE4" s="84" t="s">
        <v>153</v>
      </c>
      <c r="BF4" s="92" t="s">
        <v>146</v>
      </c>
      <c r="BG4" s="83" t="s">
        <v>133</v>
      </c>
      <c r="BH4" s="90" t="s">
        <v>134</v>
      </c>
      <c r="BI4" s="83" t="s">
        <v>147</v>
      </c>
      <c r="BJ4" s="83" t="s">
        <v>148</v>
      </c>
      <c r="BK4" s="83" t="s">
        <v>149</v>
      </c>
      <c r="BL4" s="83" t="s">
        <v>150</v>
      </c>
      <c r="BM4" s="83" t="s">
        <v>151</v>
      </c>
      <c r="BN4" s="83" t="s">
        <v>152</v>
      </c>
      <c r="BO4" s="84" t="s">
        <v>153</v>
      </c>
      <c r="BP4" s="92" t="s">
        <v>146</v>
      </c>
      <c r="BQ4" s="83" t="s">
        <v>133</v>
      </c>
      <c r="BR4" s="90" t="s">
        <v>134</v>
      </c>
      <c r="BS4" s="83" t="s">
        <v>147</v>
      </c>
      <c r="BT4" s="83" t="s">
        <v>148</v>
      </c>
      <c r="BU4" s="90" t="s">
        <v>149</v>
      </c>
      <c r="BV4" s="90" t="s">
        <v>150</v>
      </c>
      <c r="BW4" s="90" t="s">
        <v>151</v>
      </c>
      <c r="BX4" s="90" t="s">
        <v>152</v>
      </c>
      <c r="BY4" s="96" t="s">
        <v>153</v>
      </c>
      <c r="BZ4" s="92" t="s">
        <v>146</v>
      </c>
      <c r="CA4" s="90" t="s">
        <v>133</v>
      </c>
      <c r="CB4" s="90" t="s">
        <v>134</v>
      </c>
      <c r="CC4" s="83" t="s">
        <v>147</v>
      </c>
      <c r="CD4" s="83" t="s">
        <v>148</v>
      </c>
      <c r="CE4" s="90" t="s">
        <v>149</v>
      </c>
      <c r="CF4" s="90" t="s">
        <v>150</v>
      </c>
      <c r="CG4" s="90" t="s">
        <v>151</v>
      </c>
      <c r="CH4" s="90" t="s">
        <v>152</v>
      </c>
      <c r="CI4" s="96" t="s">
        <v>153</v>
      </c>
      <c r="CJ4" s="95" t="s">
        <v>146</v>
      </c>
      <c r="CK4" s="83" t="s">
        <v>133</v>
      </c>
      <c r="CL4" s="90" t="s">
        <v>134</v>
      </c>
      <c r="CM4" s="83" t="s">
        <v>147</v>
      </c>
      <c r="CN4" s="83" t="s">
        <v>148</v>
      </c>
      <c r="CO4" s="90" t="s">
        <v>149</v>
      </c>
      <c r="CP4" s="90" t="s">
        <v>150</v>
      </c>
      <c r="CQ4" s="90" t="s">
        <v>151</v>
      </c>
      <c r="CR4" s="90" t="s">
        <v>152</v>
      </c>
      <c r="CS4" s="96" t="s">
        <v>153</v>
      </c>
      <c r="CT4" s="95" t="s">
        <v>146</v>
      </c>
      <c r="CU4" s="83" t="s">
        <v>133</v>
      </c>
      <c r="CV4" s="90" t="s">
        <v>134</v>
      </c>
      <c r="CW4" s="83" t="s">
        <v>147</v>
      </c>
      <c r="CX4" s="83" t="s">
        <v>148</v>
      </c>
      <c r="CY4" s="83" t="s">
        <v>149</v>
      </c>
      <c r="CZ4" s="83" t="s">
        <v>150</v>
      </c>
      <c r="DA4" s="83" t="s">
        <v>151</v>
      </c>
      <c r="DB4" s="83" t="s">
        <v>152</v>
      </c>
      <c r="DC4" s="84" t="s">
        <v>153</v>
      </c>
      <c r="DD4" s="92" t="s">
        <v>146</v>
      </c>
      <c r="DE4" s="90" t="s">
        <v>133</v>
      </c>
      <c r="DF4" s="90" t="s">
        <v>134</v>
      </c>
      <c r="DG4" s="90" t="s">
        <v>147</v>
      </c>
      <c r="DH4" s="90" t="s">
        <v>148</v>
      </c>
      <c r="DI4" s="90" t="s">
        <v>149</v>
      </c>
      <c r="DJ4" s="90" t="s">
        <v>150</v>
      </c>
      <c r="DK4" s="90" t="s">
        <v>151</v>
      </c>
      <c r="DL4" s="90" t="s">
        <v>152</v>
      </c>
      <c r="DM4" s="96" t="s">
        <v>153</v>
      </c>
      <c r="DN4" s="83" t="s">
        <v>154</v>
      </c>
      <c r="DO4" s="83" t="s">
        <v>155</v>
      </c>
      <c r="DP4" s="83"/>
    </row>
    <row r="5" spans="1:120" ht="15.75" customHeight="1">
      <c r="A5" s="97">
        <v>1</v>
      </c>
      <c r="B5" s="98" t="s">
        <v>156</v>
      </c>
      <c r="C5" s="99">
        <f t="shared" ref="C5:C62" si="0">SUM(H5:Q5)-SMALL(H5:Q5,1)-SMALL(H5:Q5,2)</f>
        <v>48</v>
      </c>
      <c r="D5" s="100">
        <f t="shared" ref="D5:F5" si="1">R5+AB5+AL5+AV5+BF5+BP5+BZ5+CJ5+CT5+DD5</f>
        <v>58</v>
      </c>
      <c r="E5" s="100">
        <f t="shared" si="1"/>
        <v>27</v>
      </c>
      <c r="F5" s="100">
        <f t="shared" si="1"/>
        <v>38</v>
      </c>
      <c r="G5" s="101">
        <f t="shared" ref="G5:G62" si="2">E5/F5</f>
        <v>0.71052631578947367</v>
      </c>
      <c r="H5" s="102">
        <f t="shared" ref="H5:H62" si="3">R5</f>
        <v>6</v>
      </c>
      <c r="I5" s="103">
        <f t="shared" ref="I5:I62" si="4">AB5</f>
        <v>7</v>
      </c>
      <c r="J5" s="103">
        <f t="shared" ref="J5:J62" si="5">AL5</f>
        <v>5</v>
      </c>
      <c r="K5" s="103">
        <f t="shared" ref="K5:K62" si="6">AV5</f>
        <v>6</v>
      </c>
      <c r="L5" s="103">
        <f t="shared" ref="L5:L62" si="7">BF5</f>
        <v>6</v>
      </c>
      <c r="M5" s="103">
        <f t="shared" ref="M5:M62" si="8">BP5</f>
        <v>5</v>
      </c>
      <c r="N5" s="103">
        <f t="shared" ref="N5:N62" si="9">BZ5</f>
        <v>5</v>
      </c>
      <c r="O5" s="103">
        <f t="shared" ref="O5:O62" si="10">CJ5</f>
        <v>6</v>
      </c>
      <c r="P5" s="103">
        <f t="shared" ref="P5:P62" si="11">CT5</f>
        <v>7</v>
      </c>
      <c r="Q5" s="103">
        <f t="shared" ref="Q5:Q62" si="12">DD5</f>
        <v>5</v>
      </c>
      <c r="R5" s="104">
        <f t="shared" ref="R5:R62" si="13">S5+U5+V5+Y5+2*Z5</f>
        <v>6</v>
      </c>
      <c r="S5" s="105">
        <v>3</v>
      </c>
      <c r="T5" s="106">
        <f t="shared" ref="T5:T62" si="14">W5+X5+Y5+Z5-V5-U5</f>
        <v>4</v>
      </c>
      <c r="U5" s="107"/>
      <c r="V5" s="107"/>
      <c r="W5" s="108">
        <v>1</v>
      </c>
      <c r="X5" s="108">
        <v>1</v>
      </c>
      <c r="Y5" s="108">
        <v>1</v>
      </c>
      <c r="Z5" s="108">
        <v>1</v>
      </c>
      <c r="AA5" s="108">
        <v>1</v>
      </c>
      <c r="AB5" s="102">
        <f t="shared" ref="AB5:AB62" si="15">AC5+AE5+AF5+AI5+2*AJ5</f>
        <v>7</v>
      </c>
      <c r="AC5" s="105">
        <v>4</v>
      </c>
      <c r="AD5" s="109">
        <f t="shared" ref="AD5:AD35" si="16">AG5+AH5+AI5+AJ5-AF5-AE5</f>
        <v>4</v>
      </c>
      <c r="AE5" s="107"/>
      <c r="AF5" s="107"/>
      <c r="AG5" s="108">
        <v>1</v>
      </c>
      <c r="AH5" s="108">
        <v>1</v>
      </c>
      <c r="AI5" s="108">
        <v>1</v>
      </c>
      <c r="AJ5" s="108">
        <v>1</v>
      </c>
      <c r="AK5" s="108">
        <v>1</v>
      </c>
      <c r="AL5" s="102">
        <f t="shared" ref="AL5:AL62" si="17">AM5+AO5+AP5+AS5+2*AT5</f>
        <v>5</v>
      </c>
      <c r="AM5" s="105">
        <v>2</v>
      </c>
      <c r="AN5" s="109">
        <f t="shared" ref="AN5:AN35" si="18">AQ5+AR5+AS5+AT5-AP5-AO5</f>
        <v>4</v>
      </c>
      <c r="AO5" s="107"/>
      <c r="AP5" s="107"/>
      <c r="AQ5" s="105">
        <v>1</v>
      </c>
      <c r="AR5" s="105">
        <v>1</v>
      </c>
      <c r="AS5" s="105">
        <v>1</v>
      </c>
      <c r="AT5" s="105">
        <v>1</v>
      </c>
      <c r="AU5" s="110">
        <v>1</v>
      </c>
      <c r="AV5" s="102">
        <f t="shared" ref="AV5:AV62" si="19">AW5+AY5+AZ5+BC5+2*BD5</f>
        <v>6</v>
      </c>
      <c r="AW5" s="105">
        <v>3</v>
      </c>
      <c r="AX5" s="109">
        <f t="shared" ref="AX5:AX35" si="20">BA5+BB5+BC5+BD5-AZ5-AY5</f>
        <v>3</v>
      </c>
      <c r="AY5" s="107"/>
      <c r="AZ5" s="107"/>
      <c r="BA5" s="111">
        <v>0</v>
      </c>
      <c r="BB5" s="105">
        <v>1</v>
      </c>
      <c r="BC5" s="105">
        <v>1</v>
      </c>
      <c r="BD5" s="105">
        <v>1</v>
      </c>
      <c r="BE5" s="110">
        <v>0</v>
      </c>
      <c r="BF5" s="102">
        <f t="shared" ref="BF5:BF62" si="21">BG5+BI5+BJ5+BM5+2*BN5</f>
        <v>6</v>
      </c>
      <c r="BG5" s="105">
        <v>3</v>
      </c>
      <c r="BH5" s="109">
        <f t="shared" ref="BH5:BH51" si="22">BK5+BL5+BM5+BN5-BJ5-BI5</f>
        <v>4</v>
      </c>
      <c r="BI5" s="107"/>
      <c r="BJ5" s="107"/>
      <c r="BK5" s="105">
        <v>1</v>
      </c>
      <c r="BL5" s="105">
        <v>1</v>
      </c>
      <c r="BM5" s="105">
        <v>1</v>
      </c>
      <c r="BN5" s="105">
        <v>1</v>
      </c>
      <c r="BO5" s="110">
        <v>1</v>
      </c>
      <c r="BP5" s="102">
        <f t="shared" ref="BP5:BP62" si="23">BQ5+BS5+BT5+BW5+2*BX5</f>
        <v>5</v>
      </c>
      <c r="BQ5" s="105">
        <v>1</v>
      </c>
      <c r="BR5" s="109">
        <f t="shared" ref="BR5:BR47" si="24">BU5+BV5+BW5+BX5-BT5-BS5</f>
        <v>3</v>
      </c>
      <c r="BS5" s="112">
        <v>1</v>
      </c>
      <c r="BT5" s="107"/>
      <c r="BU5" s="108">
        <v>1</v>
      </c>
      <c r="BV5" s="108">
        <v>1</v>
      </c>
      <c r="BW5" s="108">
        <v>1</v>
      </c>
      <c r="BX5" s="108">
        <v>1</v>
      </c>
      <c r="BY5" s="113">
        <v>1</v>
      </c>
      <c r="BZ5" s="102">
        <f t="shared" ref="BZ5:BZ62" si="25">CA5+CC5+CD5+CG5+2*CH5</f>
        <v>5</v>
      </c>
      <c r="CA5" s="103">
        <v>2</v>
      </c>
      <c r="CB5" s="109">
        <f t="shared" ref="CB5:CB41" si="26">CE5+CF5+CG5+CH5-CD5-CC5</f>
        <v>4</v>
      </c>
      <c r="CC5" s="107"/>
      <c r="CD5" s="107"/>
      <c r="CE5" s="108">
        <v>1</v>
      </c>
      <c r="CF5" s="108">
        <v>1</v>
      </c>
      <c r="CG5" s="108">
        <v>1</v>
      </c>
      <c r="CH5" s="108">
        <v>1</v>
      </c>
      <c r="CI5" s="113">
        <v>1</v>
      </c>
      <c r="CJ5" s="104">
        <f t="shared" ref="CJ5:CJ62" si="27">CK5+CM5+CN5+CQ5+2*CR5</f>
        <v>6</v>
      </c>
      <c r="CK5" s="105">
        <v>3</v>
      </c>
      <c r="CL5" s="109">
        <f t="shared" ref="CL5:CL32" si="28">CO5+CP5+CQ5+CR5-CN5-CM5</f>
        <v>4</v>
      </c>
      <c r="CM5" s="107"/>
      <c r="CN5" s="107"/>
      <c r="CO5" s="108">
        <v>1</v>
      </c>
      <c r="CP5" s="108">
        <v>1</v>
      </c>
      <c r="CQ5" s="108">
        <v>1</v>
      </c>
      <c r="CR5" s="108">
        <v>1</v>
      </c>
      <c r="CS5" s="113">
        <v>1</v>
      </c>
      <c r="CT5" s="104">
        <f t="shared" ref="CT5:CT62" si="29">CU5+CW5+CX5+DA5+2*DB5</f>
        <v>7</v>
      </c>
      <c r="CU5" s="105">
        <v>4</v>
      </c>
      <c r="CV5" s="109">
        <f t="shared" ref="CV5:CV32" si="30">CY5+CZ5+DA5+DB5-CX5-CW5</f>
        <v>4</v>
      </c>
      <c r="CW5" s="107"/>
      <c r="CX5" s="107"/>
      <c r="CY5" s="105">
        <v>1</v>
      </c>
      <c r="CZ5" s="105">
        <v>1</v>
      </c>
      <c r="DA5" s="105">
        <v>1</v>
      </c>
      <c r="DB5" s="105">
        <v>1</v>
      </c>
      <c r="DC5" s="110">
        <v>1</v>
      </c>
      <c r="DD5" s="103">
        <f t="shared" ref="DD5:DD62" si="31">DE5+DG5+DH5+DK5+2*DL5</f>
        <v>5</v>
      </c>
      <c r="DE5" s="105">
        <v>2</v>
      </c>
      <c r="DF5" s="109">
        <f t="shared" ref="DF5:DF9" si="32">DI5+DJ5+DK5+DL5-DH5-DG5</f>
        <v>4</v>
      </c>
      <c r="DG5" s="107"/>
      <c r="DH5" s="107"/>
      <c r="DI5" s="105">
        <v>1</v>
      </c>
      <c r="DJ5" s="105">
        <v>1</v>
      </c>
      <c r="DK5" s="105">
        <v>1</v>
      </c>
      <c r="DL5" s="105">
        <v>1</v>
      </c>
      <c r="DM5" s="110">
        <v>1</v>
      </c>
      <c r="DN5" s="108" t="s">
        <v>157</v>
      </c>
      <c r="DO5" s="108" t="s">
        <v>158</v>
      </c>
      <c r="DP5" s="108" t="s">
        <v>156</v>
      </c>
    </row>
    <row r="6" spans="1:120" ht="15.75" customHeight="1">
      <c r="A6" s="114">
        <v>2</v>
      </c>
      <c r="B6" s="108" t="s">
        <v>159</v>
      </c>
      <c r="C6" s="115">
        <f t="shared" si="0"/>
        <v>48</v>
      </c>
      <c r="D6" s="116">
        <f t="shared" ref="D6:F6" si="33">R6+AB6+AL6+AV6+BF6+BP6+BZ6+CJ6+CT6+DD6</f>
        <v>56</v>
      </c>
      <c r="E6" s="116">
        <f t="shared" si="33"/>
        <v>25</v>
      </c>
      <c r="F6" s="116">
        <f t="shared" si="33"/>
        <v>39</v>
      </c>
      <c r="G6" s="117">
        <f t="shared" si="2"/>
        <v>0.64102564102564108</v>
      </c>
      <c r="H6" s="102">
        <f t="shared" si="3"/>
        <v>3</v>
      </c>
      <c r="I6" s="103">
        <f t="shared" si="4"/>
        <v>6</v>
      </c>
      <c r="J6" s="103">
        <f t="shared" si="5"/>
        <v>5</v>
      </c>
      <c r="K6" s="103">
        <f t="shared" si="6"/>
        <v>6</v>
      </c>
      <c r="L6" s="103">
        <f t="shared" si="7"/>
        <v>7</v>
      </c>
      <c r="M6" s="103">
        <f t="shared" si="8"/>
        <v>6</v>
      </c>
      <c r="N6" s="103">
        <f t="shared" si="9"/>
        <v>6</v>
      </c>
      <c r="O6" s="103">
        <f t="shared" si="10"/>
        <v>5</v>
      </c>
      <c r="P6" s="103">
        <f t="shared" si="11"/>
        <v>6</v>
      </c>
      <c r="Q6" s="103">
        <f t="shared" si="12"/>
        <v>6</v>
      </c>
      <c r="R6" s="102">
        <f t="shared" si="13"/>
        <v>3</v>
      </c>
      <c r="S6" s="108">
        <v>0</v>
      </c>
      <c r="T6" s="109">
        <f t="shared" si="14"/>
        <v>4</v>
      </c>
      <c r="U6" s="108"/>
      <c r="V6" s="108"/>
      <c r="W6" s="108">
        <v>1</v>
      </c>
      <c r="X6" s="108">
        <v>1</v>
      </c>
      <c r="Y6" s="108">
        <v>1</v>
      </c>
      <c r="Z6" s="108">
        <v>1</v>
      </c>
      <c r="AA6" s="108">
        <v>1</v>
      </c>
      <c r="AB6" s="102">
        <f t="shared" si="15"/>
        <v>6</v>
      </c>
      <c r="AC6" s="108">
        <v>3</v>
      </c>
      <c r="AD6" s="109">
        <f t="shared" si="16"/>
        <v>4</v>
      </c>
      <c r="AE6" s="108"/>
      <c r="AF6" s="108"/>
      <c r="AG6" s="108">
        <v>1</v>
      </c>
      <c r="AH6" s="108">
        <v>1</v>
      </c>
      <c r="AI6" s="108">
        <v>1</v>
      </c>
      <c r="AJ6" s="108">
        <v>1</v>
      </c>
      <c r="AK6" s="108">
        <v>1</v>
      </c>
      <c r="AL6" s="102">
        <f t="shared" si="17"/>
        <v>5</v>
      </c>
      <c r="AM6" s="108">
        <v>2</v>
      </c>
      <c r="AN6" s="109">
        <f t="shared" si="18"/>
        <v>4</v>
      </c>
      <c r="AO6" s="72"/>
      <c r="AP6" s="72"/>
      <c r="AQ6" s="108">
        <v>1</v>
      </c>
      <c r="AR6" s="108">
        <v>1</v>
      </c>
      <c r="AS6" s="108">
        <v>1</v>
      </c>
      <c r="AT6" s="108">
        <v>1</v>
      </c>
      <c r="AU6" s="113">
        <v>1</v>
      </c>
      <c r="AV6" s="102">
        <f t="shared" si="19"/>
        <v>6</v>
      </c>
      <c r="AW6" s="108">
        <v>3</v>
      </c>
      <c r="AX6" s="109">
        <f t="shared" si="20"/>
        <v>4</v>
      </c>
      <c r="AY6" s="72"/>
      <c r="AZ6" s="72"/>
      <c r="BA6" s="108">
        <v>1</v>
      </c>
      <c r="BB6" s="108">
        <v>1</v>
      </c>
      <c r="BC6" s="108">
        <v>1</v>
      </c>
      <c r="BD6" s="108">
        <v>1</v>
      </c>
      <c r="BE6" s="113">
        <v>1</v>
      </c>
      <c r="BF6" s="102">
        <f t="shared" si="21"/>
        <v>7</v>
      </c>
      <c r="BG6" s="108">
        <v>3</v>
      </c>
      <c r="BH6" s="109">
        <f t="shared" si="22"/>
        <v>3</v>
      </c>
      <c r="BI6" s="72"/>
      <c r="BJ6" s="118">
        <v>1</v>
      </c>
      <c r="BK6" s="108">
        <v>1</v>
      </c>
      <c r="BL6" s="108">
        <v>1</v>
      </c>
      <c r="BM6" s="108">
        <v>1</v>
      </c>
      <c r="BN6" s="108">
        <v>1</v>
      </c>
      <c r="BO6" s="113">
        <v>1</v>
      </c>
      <c r="BP6" s="102">
        <f t="shared" si="23"/>
        <v>6</v>
      </c>
      <c r="BQ6" s="108">
        <v>3</v>
      </c>
      <c r="BR6" s="109">
        <f t="shared" si="24"/>
        <v>4</v>
      </c>
      <c r="BS6" s="72"/>
      <c r="BT6" s="72"/>
      <c r="BU6" s="108">
        <v>1</v>
      </c>
      <c r="BV6" s="108">
        <v>1</v>
      </c>
      <c r="BW6" s="108">
        <v>1</v>
      </c>
      <c r="BX6" s="108">
        <v>1</v>
      </c>
      <c r="BY6" s="113">
        <v>1</v>
      </c>
      <c r="BZ6" s="102">
        <f t="shared" si="25"/>
        <v>6</v>
      </c>
      <c r="CA6" s="103">
        <v>3</v>
      </c>
      <c r="CB6" s="109">
        <f t="shared" si="26"/>
        <v>4</v>
      </c>
      <c r="CC6" s="72"/>
      <c r="CD6" s="72"/>
      <c r="CE6" s="108">
        <v>1</v>
      </c>
      <c r="CF6" s="108">
        <v>1</v>
      </c>
      <c r="CG6" s="108">
        <v>1</v>
      </c>
      <c r="CH6" s="108">
        <v>1</v>
      </c>
      <c r="CI6" s="108">
        <v>1</v>
      </c>
      <c r="CJ6" s="102">
        <f t="shared" si="27"/>
        <v>5</v>
      </c>
      <c r="CK6" s="108">
        <v>2</v>
      </c>
      <c r="CL6" s="109">
        <f t="shared" si="28"/>
        <v>4</v>
      </c>
      <c r="CM6" s="72"/>
      <c r="CN6" s="72"/>
      <c r="CO6" s="108">
        <v>1</v>
      </c>
      <c r="CP6" s="108">
        <v>1</v>
      </c>
      <c r="CQ6" s="108">
        <v>1</v>
      </c>
      <c r="CR6" s="108">
        <v>1</v>
      </c>
      <c r="CS6" s="113">
        <v>1</v>
      </c>
      <c r="CT6" s="102">
        <f t="shared" si="29"/>
        <v>6</v>
      </c>
      <c r="CU6" s="108">
        <v>3</v>
      </c>
      <c r="CV6" s="109">
        <f t="shared" si="30"/>
        <v>4</v>
      </c>
      <c r="CW6" s="72"/>
      <c r="CX6" s="72"/>
      <c r="CY6" s="108">
        <v>1</v>
      </c>
      <c r="CZ6" s="108">
        <v>1</v>
      </c>
      <c r="DA6" s="108">
        <v>1</v>
      </c>
      <c r="DB6" s="108">
        <v>1</v>
      </c>
      <c r="DC6" s="113">
        <v>1</v>
      </c>
      <c r="DD6" s="103">
        <f t="shared" si="31"/>
        <v>6</v>
      </c>
      <c r="DE6" s="108">
        <v>3</v>
      </c>
      <c r="DF6" s="109">
        <f t="shared" si="32"/>
        <v>4</v>
      </c>
      <c r="DG6" s="72"/>
      <c r="DH6" s="72"/>
      <c r="DI6" s="108">
        <v>1</v>
      </c>
      <c r="DJ6" s="108">
        <v>1</v>
      </c>
      <c r="DK6" s="108">
        <v>1</v>
      </c>
      <c r="DL6" s="108">
        <v>1</v>
      </c>
      <c r="DM6" s="113">
        <v>1</v>
      </c>
      <c r="DN6" s="108" t="s">
        <v>157</v>
      </c>
      <c r="DO6" s="108" t="s">
        <v>158</v>
      </c>
      <c r="DP6" s="108" t="s">
        <v>159</v>
      </c>
    </row>
    <row r="7" spans="1:120" ht="15.75" customHeight="1">
      <c r="A7" s="114">
        <v>3</v>
      </c>
      <c r="B7" s="108" t="s">
        <v>160</v>
      </c>
      <c r="C7" s="115">
        <f t="shared" si="0"/>
        <v>47</v>
      </c>
      <c r="D7" s="116">
        <f t="shared" ref="D7:F7" si="34">R7+AB7+AL7+AV7+BF7+BP7+BZ7+CJ7+CT7+DD7</f>
        <v>55</v>
      </c>
      <c r="E7" s="116">
        <f t="shared" si="34"/>
        <v>24</v>
      </c>
      <c r="F7" s="116">
        <f t="shared" si="34"/>
        <v>39</v>
      </c>
      <c r="G7" s="117">
        <f t="shared" si="2"/>
        <v>0.61538461538461542</v>
      </c>
      <c r="H7" s="102">
        <f t="shared" si="3"/>
        <v>6</v>
      </c>
      <c r="I7" s="103">
        <f t="shared" si="4"/>
        <v>6</v>
      </c>
      <c r="J7" s="103">
        <f t="shared" si="5"/>
        <v>5</v>
      </c>
      <c r="K7" s="103">
        <f t="shared" si="6"/>
        <v>4</v>
      </c>
      <c r="L7" s="103">
        <f t="shared" si="7"/>
        <v>7</v>
      </c>
      <c r="M7" s="103">
        <f t="shared" si="8"/>
        <v>5</v>
      </c>
      <c r="N7" s="103">
        <f t="shared" si="9"/>
        <v>7</v>
      </c>
      <c r="O7" s="103">
        <f t="shared" si="10"/>
        <v>4</v>
      </c>
      <c r="P7" s="103">
        <f t="shared" si="11"/>
        <v>5</v>
      </c>
      <c r="Q7" s="103">
        <f t="shared" si="12"/>
        <v>6</v>
      </c>
      <c r="R7" s="102">
        <f t="shared" si="13"/>
        <v>6</v>
      </c>
      <c r="S7" s="108">
        <v>2</v>
      </c>
      <c r="T7" s="109">
        <f t="shared" si="14"/>
        <v>3</v>
      </c>
      <c r="U7" s="118">
        <v>1</v>
      </c>
      <c r="V7" s="72"/>
      <c r="W7" s="108">
        <v>1</v>
      </c>
      <c r="X7" s="108">
        <v>1</v>
      </c>
      <c r="Y7" s="108">
        <v>1</v>
      </c>
      <c r="Z7" s="108">
        <v>1</v>
      </c>
      <c r="AA7" s="108">
        <v>1</v>
      </c>
      <c r="AB7" s="102">
        <f t="shared" si="15"/>
        <v>6</v>
      </c>
      <c r="AC7" s="108">
        <v>3</v>
      </c>
      <c r="AD7" s="109">
        <f t="shared" si="16"/>
        <v>4</v>
      </c>
      <c r="AE7" s="72"/>
      <c r="AF7" s="72"/>
      <c r="AG7" s="108">
        <v>1</v>
      </c>
      <c r="AH7" s="108">
        <v>1</v>
      </c>
      <c r="AI7" s="108">
        <v>1</v>
      </c>
      <c r="AJ7" s="108">
        <v>1</v>
      </c>
      <c r="AK7" s="108">
        <v>1</v>
      </c>
      <c r="AL7" s="102">
        <f t="shared" si="17"/>
        <v>5</v>
      </c>
      <c r="AM7" s="108">
        <v>2</v>
      </c>
      <c r="AN7" s="109">
        <f t="shared" si="18"/>
        <v>4</v>
      </c>
      <c r="AO7" s="72"/>
      <c r="AP7" s="72"/>
      <c r="AQ7" s="108">
        <v>1</v>
      </c>
      <c r="AR7" s="108">
        <v>1</v>
      </c>
      <c r="AS7" s="108">
        <v>1</v>
      </c>
      <c r="AT7" s="108">
        <v>1</v>
      </c>
      <c r="AU7" s="113">
        <v>1</v>
      </c>
      <c r="AV7" s="102">
        <f t="shared" si="19"/>
        <v>4</v>
      </c>
      <c r="AW7" s="108">
        <v>1</v>
      </c>
      <c r="AX7" s="109">
        <f t="shared" si="20"/>
        <v>4</v>
      </c>
      <c r="AY7" s="72"/>
      <c r="AZ7" s="72"/>
      <c r="BA7" s="108">
        <v>1</v>
      </c>
      <c r="BB7" s="108">
        <v>1</v>
      </c>
      <c r="BC7" s="108">
        <v>1</v>
      </c>
      <c r="BD7" s="108">
        <v>1</v>
      </c>
      <c r="BE7" s="113">
        <v>1</v>
      </c>
      <c r="BF7" s="102">
        <f t="shared" si="21"/>
        <v>7</v>
      </c>
      <c r="BG7" s="108">
        <v>4</v>
      </c>
      <c r="BH7" s="109">
        <f t="shared" si="22"/>
        <v>4</v>
      </c>
      <c r="BI7" s="72"/>
      <c r="BJ7" s="72"/>
      <c r="BK7" s="108">
        <v>1</v>
      </c>
      <c r="BL7" s="108">
        <v>1</v>
      </c>
      <c r="BM7" s="108">
        <v>1</v>
      </c>
      <c r="BN7" s="108">
        <v>1</v>
      </c>
      <c r="BO7" s="113">
        <v>1</v>
      </c>
      <c r="BP7" s="102">
        <f t="shared" si="23"/>
        <v>5</v>
      </c>
      <c r="BQ7" s="108">
        <v>2</v>
      </c>
      <c r="BR7" s="109">
        <f t="shared" si="24"/>
        <v>4</v>
      </c>
      <c r="BS7" s="72"/>
      <c r="BT7" s="72"/>
      <c r="BU7" s="108">
        <v>1</v>
      </c>
      <c r="BV7" s="108">
        <v>1</v>
      </c>
      <c r="BW7" s="108">
        <v>1</v>
      </c>
      <c r="BX7" s="108">
        <v>1</v>
      </c>
      <c r="BY7" s="113">
        <v>1</v>
      </c>
      <c r="BZ7" s="102">
        <f t="shared" si="25"/>
        <v>7</v>
      </c>
      <c r="CA7" s="103">
        <v>4</v>
      </c>
      <c r="CB7" s="109">
        <f t="shared" si="26"/>
        <v>4</v>
      </c>
      <c r="CC7" s="72"/>
      <c r="CD7" s="72"/>
      <c r="CE7" s="108">
        <v>1</v>
      </c>
      <c r="CF7" s="108">
        <v>1</v>
      </c>
      <c r="CG7" s="108">
        <v>1</v>
      </c>
      <c r="CH7" s="108">
        <v>1</v>
      </c>
      <c r="CI7" s="108">
        <v>1</v>
      </c>
      <c r="CJ7" s="102">
        <f t="shared" si="27"/>
        <v>4</v>
      </c>
      <c r="CK7" s="108">
        <v>1</v>
      </c>
      <c r="CL7" s="109">
        <f t="shared" si="28"/>
        <v>4</v>
      </c>
      <c r="CM7" s="72"/>
      <c r="CN7" s="72"/>
      <c r="CO7" s="108">
        <v>1</v>
      </c>
      <c r="CP7" s="108">
        <v>1</v>
      </c>
      <c r="CQ7" s="108">
        <v>1</v>
      </c>
      <c r="CR7" s="108">
        <v>1</v>
      </c>
      <c r="CS7" s="113">
        <v>1</v>
      </c>
      <c r="CT7" s="102">
        <f t="shared" si="29"/>
        <v>5</v>
      </c>
      <c r="CU7" s="108">
        <v>2</v>
      </c>
      <c r="CV7" s="109">
        <f t="shared" si="30"/>
        <v>4</v>
      </c>
      <c r="CW7" s="72"/>
      <c r="CX7" s="72"/>
      <c r="CY7" s="108">
        <v>1</v>
      </c>
      <c r="CZ7" s="108">
        <v>1</v>
      </c>
      <c r="DA7" s="108">
        <v>1</v>
      </c>
      <c r="DB7" s="108">
        <v>1</v>
      </c>
      <c r="DC7" s="113">
        <v>1</v>
      </c>
      <c r="DD7" s="103">
        <f t="shared" si="31"/>
        <v>6</v>
      </c>
      <c r="DE7" s="108">
        <v>3</v>
      </c>
      <c r="DF7" s="109">
        <f t="shared" si="32"/>
        <v>4</v>
      </c>
      <c r="DG7" s="72"/>
      <c r="DH7" s="72"/>
      <c r="DI7" s="108">
        <v>1</v>
      </c>
      <c r="DJ7" s="108">
        <v>1</v>
      </c>
      <c r="DK7" s="108">
        <v>1</v>
      </c>
      <c r="DL7" s="108">
        <v>1</v>
      </c>
      <c r="DM7" s="113">
        <v>1</v>
      </c>
      <c r="DN7" s="108" t="s">
        <v>157</v>
      </c>
      <c r="DO7" s="108" t="s">
        <v>161</v>
      </c>
      <c r="DP7" s="108" t="s">
        <v>160</v>
      </c>
    </row>
    <row r="8" spans="1:120" ht="15.75" customHeight="1">
      <c r="A8" s="114">
        <v>4</v>
      </c>
      <c r="B8" s="108" t="s">
        <v>162</v>
      </c>
      <c r="C8" s="115">
        <f t="shared" si="0"/>
        <v>46</v>
      </c>
      <c r="D8" s="116">
        <f t="shared" ref="D8:F8" si="35">R8+AB8+AL8+AV8+BF8+BP8+BZ8+CJ8+CT8+DD8</f>
        <v>54</v>
      </c>
      <c r="E8" s="116">
        <f t="shared" si="35"/>
        <v>24</v>
      </c>
      <c r="F8" s="116">
        <f t="shared" si="35"/>
        <v>40</v>
      </c>
      <c r="G8" s="117">
        <f t="shared" si="2"/>
        <v>0.6</v>
      </c>
      <c r="H8" s="102">
        <f t="shared" si="3"/>
        <v>4</v>
      </c>
      <c r="I8" s="103">
        <f t="shared" si="4"/>
        <v>5</v>
      </c>
      <c r="J8" s="103">
        <f t="shared" si="5"/>
        <v>4</v>
      </c>
      <c r="K8" s="103">
        <f t="shared" si="6"/>
        <v>5</v>
      </c>
      <c r="L8" s="103">
        <f t="shared" si="7"/>
        <v>6</v>
      </c>
      <c r="M8" s="103">
        <f t="shared" si="8"/>
        <v>7</v>
      </c>
      <c r="N8" s="103">
        <f t="shared" si="9"/>
        <v>7</v>
      </c>
      <c r="O8" s="103">
        <f t="shared" si="10"/>
        <v>6</v>
      </c>
      <c r="P8" s="103">
        <f t="shared" si="11"/>
        <v>5</v>
      </c>
      <c r="Q8" s="103">
        <f t="shared" si="12"/>
        <v>5</v>
      </c>
      <c r="R8" s="102">
        <f t="shared" si="13"/>
        <v>4</v>
      </c>
      <c r="S8" s="108">
        <v>1</v>
      </c>
      <c r="T8" s="109">
        <f t="shared" si="14"/>
        <v>4</v>
      </c>
      <c r="U8" s="72"/>
      <c r="V8" s="72"/>
      <c r="W8" s="108">
        <v>1</v>
      </c>
      <c r="X8" s="108">
        <v>1</v>
      </c>
      <c r="Y8" s="108">
        <v>1</v>
      </c>
      <c r="Z8" s="108">
        <v>1</v>
      </c>
      <c r="AA8" s="108">
        <v>1</v>
      </c>
      <c r="AB8" s="102">
        <f t="shared" si="15"/>
        <v>5</v>
      </c>
      <c r="AC8" s="108">
        <v>2</v>
      </c>
      <c r="AD8" s="109">
        <f t="shared" si="16"/>
        <v>4</v>
      </c>
      <c r="AE8" s="72"/>
      <c r="AF8" s="72"/>
      <c r="AG8" s="108">
        <v>1</v>
      </c>
      <c r="AH8" s="108">
        <v>1</v>
      </c>
      <c r="AI8" s="108">
        <v>1</v>
      </c>
      <c r="AJ8" s="108">
        <v>1</v>
      </c>
      <c r="AK8" s="108">
        <v>1</v>
      </c>
      <c r="AL8" s="102">
        <f t="shared" si="17"/>
        <v>4</v>
      </c>
      <c r="AM8" s="108">
        <v>1</v>
      </c>
      <c r="AN8" s="109">
        <f t="shared" si="18"/>
        <v>4</v>
      </c>
      <c r="AO8" s="72"/>
      <c r="AP8" s="72"/>
      <c r="AQ8" s="108">
        <v>1</v>
      </c>
      <c r="AR8" s="108">
        <v>1</v>
      </c>
      <c r="AS8" s="108">
        <v>1</v>
      </c>
      <c r="AT8" s="108">
        <v>1</v>
      </c>
      <c r="AU8" s="113">
        <v>1</v>
      </c>
      <c r="AV8" s="102">
        <f t="shared" si="19"/>
        <v>5</v>
      </c>
      <c r="AW8" s="108">
        <v>2</v>
      </c>
      <c r="AX8" s="109">
        <f t="shared" si="20"/>
        <v>4</v>
      </c>
      <c r="AY8" s="72"/>
      <c r="AZ8" s="72"/>
      <c r="BA8" s="108">
        <v>1</v>
      </c>
      <c r="BB8" s="108">
        <v>1</v>
      </c>
      <c r="BC8" s="108">
        <v>1</v>
      </c>
      <c r="BD8" s="108">
        <v>1</v>
      </c>
      <c r="BE8" s="113">
        <v>1</v>
      </c>
      <c r="BF8" s="102">
        <f t="shared" si="21"/>
        <v>6</v>
      </c>
      <c r="BG8" s="108">
        <v>3</v>
      </c>
      <c r="BH8" s="109">
        <f t="shared" si="22"/>
        <v>4</v>
      </c>
      <c r="BI8" s="72"/>
      <c r="BJ8" s="72"/>
      <c r="BK8" s="108">
        <v>1</v>
      </c>
      <c r="BL8" s="108">
        <v>1</v>
      </c>
      <c r="BM8" s="108">
        <v>1</v>
      </c>
      <c r="BN8" s="108">
        <v>1</v>
      </c>
      <c r="BO8" s="113">
        <v>1</v>
      </c>
      <c r="BP8" s="102">
        <f t="shared" si="23"/>
        <v>7</v>
      </c>
      <c r="BQ8" s="108">
        <v>4</v>
      </c>
      <c r="BR8" s="109">
        <f t="shared" si="24"/>
        <v>4</v>
      </c>
      <c r="BS8" s="72"/>
      <c r="BT8" s="72"/>
      <c r="BU8" s="108">
        <v>1</v>
      </c>
      <c r="BV8" s="108">
        <v>1</v>
      </c>
      <c r="BW8" s="108">
        <v>1</v>
      </c>
      <c r="BX8" s="108">
        <v>1</v>
      </c>
      <c r="BY8" s="113">
        <v>1</v>
      </c>
      <c r="BZ8" s="102">
        <f t="shared" si="25"/>
        <v>7</v>
      </c>
      <c r="CA8" s="103">
        <v>4</v>
      </c>
      <c r="CB8" s="109">
        <f t="shared" si="26"/>
        <v>4</v>
      </c>
      <c r="CC8" s="72"/>
      <c r="CD8" s="72"/>
      <c r="CE8" s="108">
        <v>1</v>
      </c>
      <c r="CF8" s="108">
        <v>1</v>
      </c>
      <c r="CG8" s="108">
        <v>1</v>
      </c>
      <c r="CH8" s="108">
        <v>1</v>
      </c>
      <c r="CI8" s="108">
        <v>1</v>
      </c>
      <c r="CJ8" s="102">
        <f t="shared" si="27"/>
        <v>6</v>
      </c>
      <c r="CK8" s="108">
        <v>3</v>
      </c>
      <c r="CL8" s="109">
        <f t="shared" si="28"/>
        <v>4</v>
      </c>
      <c r="CM8" s="72"/>
      <c r="CN8" s="72"/>
      <c r="CO8" s="108">
        <v>1</v>
      </c>
      <c r="CP8" s="108">
        <v>1</v>
      </c>
      <c r="CQ8" s="108">
        <v>1</v>
      </c>
      <c r="CR8" s="108">
        <v>1</v>
      </c>
      <c r="CS8" s="113">
        <v>1</v>
      </c>
      <c r="CT8" s="102">
        <f t="shared" si="29"/>
        <v>5</v>
      </c>
      <c r="CU8" s="108">
        <v>2</v>
      </c>
      <c r="CV8" s="109">
        <f t="shared" si="30"/>
        <v>4</v>
      </c>
      <c r="CW8" s="72"/>
      <c r="CX8" s="72"/>
      <c r="CY8" s="108">
        <v>1</v>
      </c>
      <c r="CZ8" s="108">
        <v>1</v>
      </c>
      <c r="DA8" s="108">
        <v>1</v>
      </c>
      <c r="DB8" s="108">
        <v>1</v>
      </c>
      <c r="DC8" s="113">
        <v>1</v>
      </c>
      <c r="DD8" s="103">
        <f t="shared" si="31"/>
        <v>5</v>
      </c>
      <c r="DE8" s="108">
        <v>2</v>
      </c>
      <c r="DF8" s="109">
        <f t="shared" si="32"/>
        <v>4</v>
      </c>
      <c r="DG8" s="72"/>
      <c r="DH8" s="72"/>
      <c r="DI8" s="108">
        <v>1</v>
      </c>
      <c r="DJ8" s="108">
        <v>1</v>
      </c>
      <c r="DK8" s="108">
        <v>1</v>
      </c>
      <c r="DL8" s="108">
        <v>1</v>
      </c>
      <c r="DM8" s="113">
        <v>1</v>
      </c>
      <c r="DN8" s="108" t="s">
        <v>163</v>
      </c>
      <c r="DO8" s="108" t="s">
        <v>158</v>
      </c>
      <c r="DP8" s="108" t="s">
        <v>162</v>
      </c>
    </row>
    <row r="9" spans="1:120" ht="15.75" customHeight="1">
      <c r="A9" s="114">
        <v>5</v>
      </c>
      <c r="B9" s="108" t="s">
        <v>164</v>
      </c>
      <c r="C9" s="115">
        <f t="shared" si="0"/>
        <v>46</v>
      </c>
      <c r="D9" s="116">
        <f t="shared" ref="D9:F9" si="36">R9+AB9+AL9+AV9+BF9+BP9+BZ9+CJ9+CT9+DD9</f>
        <v>48</v>
      </c>
      <c r="E9" s="116">
        <f t="shared" si="36"/>
        <v>25</v>
      </c>
      <c r="F9" s="116">
        <f t="shared" si="36"/>
        <v>34</v>
      </c>
      <c r="G9" s="117">
        <f t="shared" si="2"/>
        <v>0.73529411764705888</v>
      </c>
      <c r="H9" s="102">
        <f t="shared" si="3"/>
        <v>6</v>
      </c>
      <c r="I9" s="103">
        <f t="shared" si="4"/>
        <v>7</v>
      </c>
      <c r="J9" s="103">
        <f t="shared" si="5"/>
        <v>2</v>
      </c>
      <c r="K9" s="103">
        <f t="shared" si="6"/>
        <v>7</v>
      </c>
      <c r="L9" s="103">
        <f t="shared" si="7"/>
        <v>6</v>
      </c>
      <c r="M9" s="103">
        <f t="shared" si="8"/>
        <v>2</v>
      </c>
      <c r="N9" s="103">
        <f t="shared" si="9"/>
        <v>6</v>
      </c>
      <c r="O9" s="103">
        <f t="shared" si="10"/>
        <v>7</v>
      </c>
      <c r="P9" s="103">
        <f t="shared" si="11"/>
        <v>0</v>
      </c>
      <c r="Q9" s="103">
        <f t="shared" si="12"/>
        <v>5</v>
      </c>
      <c r="R9" s="102">
        <f t="shared" si="13"/>
        <v>6</v>
      </c>
      <c r="S9" s="108">
        <v>3</v>
      </c>
      <c r="T9" s="109">
        <f t="shared" si="14"/>
        <v>4</v>
      </c>
      <c r="U9" s="72"/>
      <c r="V9" s="72"/>
      <c r="W9" s="108">
        <v>1</v>
      </c>
      <c r="X9" s="108">
        <v>1</v>
      </c>
      <c r="Y9" s="108">
        <v>1</v>
      </c>
      <c r="Z9" s="108">
        <v>1</v>
      </c>
      <c r="AA9" s="108">
        <v>1</v>
      </c>
      <c r="AB9" s="102">
        <f t="shared" si="15"/>
        <v>7</v>
      </c>
      <c r="AC9" s="108">
        <v>4</v>
      </c>
      <c r="AD9" s="109">
        <f t="shared" si="16"/>
        <v>4</v>
      </c>
      <c r="AE9" s="72"/>
      <c r="AF9" s="72"/>
      <c r="AG9" s="108">
        <v>1</v>
      </c>
      <c r="AH9" s="108">
        <v>1</v>
      </c>
      <c r="AI9" s="108">
        <v>1</v>
      </c>
      <c r="AJ9" s="108">
        <v>1</v>
      </c>
      <c r="AK9" s="108">
        <v>1</v>
      </c>
      <c r="AL9" s="102">
        <f t="shared" si="17"/>
        <v>2</v>
      </c>
      <c r="AM9" s="108">
        <v>1</v>
      </c>
      <c r="AN9" s="109">
        <f t="shared" si="18"/>
        <v>3</v>
      </c>
      <c r="AO9" s="72"/>
      <c r="AP9" s="72"/>
      <c r="AQ9" s="108">
        <v>1</v>
      </c>
      <c r="AR9" s="108">
        <v>1</v>
      </c>
      <c r="AS9" s="108">
        <v>1</v>
      </c>
      <c r="AT9" s="73">
        <v>0</v>
      </c>
      <c r="AU9" s="113">
        <v>0</v>
      </c>
      <c r="AV9" s="102">
        <f t="shared" si="19"/>
        <v>7</v>
      </c>
      <c r="AW9" s="108">
        <v>4</v>
      </c>
      <c r="AX9" s="109">
        <f t="shared" si="20"/>
        <v>4</v>
      </c>
      <c r="AY9" s="72"/>
      <c r="AZ9" s="72"/>
      <c r="BA9" s="108">
        <v>1</v>
      </c>
      <c r="BB9" s="108">
        <v>1</v>
      </c>
      <c r="BC9" s="108">
        <v>1</v>
      </c>
      <c r="BD9" s="108">
        <v>1</v>
      </c>
      <c r="BE9" s="113">
        <v>1</v>
      </c>
      <c r="BF9" s="102">
        <f t="shared" si="21"/>
        <v>6</v>
      </c>
      <c r="BG9" s="108">
        <v>3</v>
      </c>
      <c r="BH9" s="109">
        <f t="shared" si="22"/>
        <v>4</v>
      </c>
      <c r="BI9" s="72"/>
      <c r="BJ9" s="72"/>
      <c r="BK9" s="108">
        <v>1</v>
      </c>
      <c r="BL9" s="108">
        <v>1</v>
      </c>
      <c r="BM9" s="108">
        <v>1</v>
      </c>
      <c r="BN9" s="108">
        <v>1</v>
      </c>
      <c r="BO9" s="113">
        <v>1</v>
      </c>
      <c r="BP9" s="102">
        <f t="shared" si="23"/>
        <v>2</v>
      </c>
      <c r="BQ9" s="108">
        <v>1</v>
      </c>
      <c r="BR9" s="109">
        <f t="shared" si="24"/>
        <v>3</v>
      </c>
      <c r="BS9" s="72"/>
      <c r="BT9" s="72"/>
      <c r="BU9" s="108">
        <v>1</v>
      </c>
      <c r="BV9" s="108">
        <v>1</v>
      </c>
      <c r="BW9" s="108">
        <v>1</v>
      </c>
      <c r="BX9" s="73">
        <v>0</v>
      </c>
      <c r="BY9" s="113">
        <v>0</v>
      </c>
      <c r="BZ9" s="102">
        <f t="shared" si="25"/>
        <v>6</v>
      </c>
      <c r="CA9" s="103">
        <v>3</v>
      </c>
      <c r="CB9" s="109">
        <f t="shared" si="26"/>
        <v>4</v>
      </c>
      <c r="CC9" s="72"/>
      <c r="CD9" s="72"/>
      <c r="CE9" s="108">
        <v>1</v>
      </c>
      <c r="CF9" s="108">
        <v>1</v>
      </c>
      <c r="CG9" s="108">
        <v>1</v>
      </c>
      <c r="CH9" s="108">
        <v>1</v>
      </c>
      <c r="CI9" s="108">
        <v>1</v>
      </c>
      <c r="CJ9" s="102">
        <f t="shared" si="27"/>
        <v>7</v>
      </c>
      <c r="CK9" s="108">
        <v>4</v>
      </c>
      <c r="CL9" s="109">
        <f t="shared" si="28"/>
        <v>4</v>
      </c>
      <c r="CM9" s="72"/>
      <c r="CN9" s="72"/>
      <c r="CO9" s="108">
        <v>1</v>
      </c>
      <c r="CP9" s="108">
        <v>1</v>
      </c>
      <c r="CQ9" s="108">
        <v>1</v>
      </c>
      <c r="CR9" s="108">
        <v>1</v>
      </c>
      <c r="CS9" s="113">
        <v>1</v>
      </c>
      <c r="CT9" s="102">
        <f t="shared" si="29"/>
        <v>0</v>
      </c>
      <c r="CU9" s="108"/>
      <c r="CV9" s="109">
        <f t="shared" si="30"/>
        <v>0</v>
      </c>
      <c r="CW9" s="72"/>
      <c r="CX9" s="72"/>
      <c r="CY9" s="108"/>
      <c r="CZ9" s="108"/>
      <c r="DA9" s="108"/>
      <c r="DB9" s="108"/>
      <c r="DC9" s="113"/>
      <c r="DD9" s="103">
        <f t="shared" si="31"/>
        <v>5</v>
      </c>
      <c r="DE9" s="108">
        <v>2</v>
      </c>
      <c r="DF9" s="109">
        <f t="shared" si="32"/>
        <v>4</v>
      </c>
      <c r="DG9" s="72"/>
      <c r="DH9" s="72"/>
      <c r="DI9" s="119">
        <v>1</v>
      </c>
      <c r="DJ9" s="119">
        <v>1</v>
      </c>
      <c r="DK9" s="119">
        <v>1</v>
      </c>
      <c r="DL9" s="119">
        <v>1</v>
      </c>
      <c r="DM9" s="120">
        <v>1</v>
      </c>
      <c r="DN9" s="108" t="s">
        <v>163</v>
      </c>
      <c r="DO9" s="108" t="s">
        <v>161</v>
      </c>
      <c r="DP9" s="108" t="s">
        <v>164</v>
      </c>
    </row>
    <row r="10" spans="1:120" ht="15.75" customHeight="1">
      <c r="A10" s="114">
        <v>6</v>
      </c>
      <c r="B10" s="108" t="s">
        <v>165</v>
      </c>
      <c r="C10" s="115">
        <f t="shared" si="0"/>
        <v>45</v>
      </c>
      <c r="D10" s="116">
        <f t="shared" ref="D10:F10" si="37">R10+AB10+AL10+AV10+BF10+BP10+BZ10+CJ10+CT10+DD10</f>
        <v>49</v>
      </c>
      <c r="E10" s="116">
        <f t="shared" si="37"/>
        <v>20</v>
      </c>
      <c r="F10" s="116">
        <f t="shared" si="37"/>
        <v>34</v>
      </c>
      <c r="G10" s="117">
        <f t="shared" si="2"/>
        <v>0.58823529411764708</v>
      </c>
      <c r="H10" s="102">
        <f t="shared" si="3"/>
        <v>7</v>
      </c>
      <c r="I10" s="103">
        <f t="shared" si="4"/>
        <v>6</v>
      </c>
      <c r="J10" s="103">
        <f t="shared" si="5"/>
        <v>6</v>
      </c>
      <c r="K10" s="103">
        <f t="shared" si="6"/>
        <v>5</v>
      </c>
      <c r="L10" s="103">
        <f t="shared" si="7"/>
        <v>4</v>
      </c>
      <c r="M10" s="103">
        <f t="shared" si="8"/>
        <v>6</v>
      </c>
      <c r="N10" s="103">
        <f t="shared" si="9"/>
        <v>4</v>
      </c>
      <c r="O10" s="103">
        <f t="shared" si="10"/>
        <v>5</v>
      </c>
      <c r="P10" s="103">
        <f t="shared" si="11"/>
        <v>6</v>
      </c>
      <c r="Q10" s="103">
        <f t="shared" si="12"/>
        <v>0</v>
      </c>
      <c r="R10" s="102">
        <f t="shared" si="13"/>
        <v>7</v>
      </c>
      <c r="S10" s="108">
        <v>4</v>
      </c>
      <c r="T10" s="109">
        <f t="shared" si="14"/>
        <v>4</v>
      </c>
      <c r="U10" s="72"/>
      <c r="V10" s="72"/>
      <c r="W10" s="108">
        <v>1</v>
      </c>
      <c r="X10" s="108">
        <v>1</v>
      </c>
      <c r="Y10" s="108">
        <v>1</v>
      </c>
      <c r="Z10" s="108">
        <v>1</v>
      </c>
      <c r="AA10" s="108">
        <v>1</v>
      </c>
      <c r="AB10" s="102">
        <f t="shared" si="15"/>
        <v>6</v>
      </c>
      <c r="AC10" s="108">
        <v>3</v>
      </c>
      <c r="AD10" s="109">
        <f t="shared" si="16"/>
        <v>4</v>
      </c>
      <c r="AE10" s="72"/>
      <c r="AF10" s="72"/>
      <c r="AG10" s="108">
        <v>1</v>
      </c>
      <c r="AH10" s="108">
        <v>1</v>
      </c>
      <c r="AI10" s="108">
        <v>1</v>
      </c>
      <c r="AJ10" s="108">
        <v>1</v>
      </c>
      <c r="AK10" s="108">
        <v>1</v>
      </c>
      <c r="AL10" s="102">
        <f t="shared" si="17"/>
        <v>6</v>
      </c>
      <c r="AM10" s="108">
        <v>3</v>
      </c>
      <c r="AN10" s="109">
        <f t="shared" si="18"/>
        <v>4</v>
      </c>
      <c r="AO10" s="72"/>
      <c r="AP10" s="72"/>
      <c r="AQ10" s="108">
        <v>1</v>
      </c>
      <c r="AR10" s="108">
        <v>1</v>
      </c>
      <c r="AS10" s="108">
        <v>1</v>
      </c>
      <c r="AT10" s="108">
        <v>1</v>
      </c>
      <c r="AU10" s="113">
        <v>1</v>
      </c>
      <c r="AV10" s="102">
        <f t="shared" si="19"/>
        <v>5</v>
      </c>
      <c r="AW10" s="108">
        <v>1</v>
      </c>
      <c r="AX10" s="109">
        <f t="shared" si="20"/>
        <v>3</v>
      </c>
      <c r="AY10" s="118">
        <v>1</v>
      </c>
      <c r="AZ10" s="108"/>
      <c r="BA10" s="108">
        <v>1</v>
      </c>
      <c r="BB10" s="108">
        <v>1</v>
      </c>
      <c r="BC10" s="108">
        <v>1</v>
      </c>
      <c r="BD10" s="108">
        <v>1</v>
      </c>
      <c r="BE10" s="113">
        <v>1</v>
      </c>
      <c r="BF10" s="102">
        <f t="shared" si="21"/>
        <v>4</v>
      </c>
      <c r="BG10" s="108">
        <v>0</v>
      </c>
      <c r="BH10" s="109">
        <f t="shared" si="22"/>
        <v>3</v>
      </c>
      <c r="BI10" s="118">
        <v>1</v>
      </c>
      <c r="BJ10" s="72"/>
      <c r="BK10" s="108">
        <v>1</v>
      </c>
      <c r="BL10" s="108">
        <v>1</v>
      </c>
      <c r="BM10" s="108">
        <v>1</v>
      </c>
      <c r="BN10" s="108">
        <v>1</v>
      </c>
      <c r="BO10" s="113">
        <v>1</v>
      </c>
      <c r="BP10" s="102">
        <f t="shared" si="23"/>
        <v>6</v>
      </c>
      <c r="BQ10" s="108">
        <v>3</v>
      </c>
      <c r="BR10" s="109">
        <f t="shared" si="24"/>
        <v>4</v>
      </c>
      <c r="BS10" s="72"/>
      <c r="BT10" s="72"/>
      <c r="BU10" s="108">
        <v>1</v>
      </c>
      <c r="BV10" s="108">
        <v>1</v>
      </c>
      <c r="BW10" s="108">
        <v>1</v>
      </c>
      <c r="BX10" s="108">
        <v>1</v>
      </c>
      <c r="BY10" s="113">
        <v>1</v>
      </c>
      <c r="BZ10" s="102">
        <f t="shared" si="25"/>
        <v>4</v>
      </c>
      <c r="CA10" s="103">
        <v>1</v>
      </c>
      <c r="CB10" s="109">
        <f t="shared" si="26"/>
        <v>4</v>
      </c>
      <c r="CC10" s="72"/>
      <c r="CD10" s="72"/>
      <c r="CE10" s="108">
        <v>1</v>
      </c>
      <c r="CF10" s="108">
        <v>1</v>
      </c>
      <c r="CG10" s="108">
        <v>1</v>
      </c>
      <c r="CH10" s="108">
        <v>1</v>
      </c>
      <c r="CI10" s="108">
        <v>1</v>
      </c>
      <c r="CJ10" s="102">
        <f t="shared" si="27"/>
        <v>5</v>
      </c>
      <c r="CK10" s="108">
        <v>2</v>
      </c>
      <c r="CL10" s="109">
        <f t="shared" si="28"/>
        <v>4</v>
      </c>
      <c r="CM10" s="72"/>
      <c r="CN10" s="72"/>
      <c r="CO10" s="108">
        <v>1</v>
      </c>
      <c r="CP10" s="108">
        <v>1</v>
      </c>
      <c r="CQ10" s="108">
        <v>1</v>
      </c>
      <c r="CR10" s="108">
        <v>1</v>
      </c>
      <c r="CS10" s="113">
        <v>1</v>
      </c>
      <c r="CT10" s="102">
        <f t="shared" si="29"/>
        <v>6</v>
      </c>
      <c r="CU10" s="108">
        <v>3</v>
      </c>
      <c r="CV10" s="109">
        <f t="shared" si="30"/>
        <v>4</v>
      </c>
      <c r="CW10" s="72"/>
      <c r="CX10" s="72"/>
      <c r="CY10" s="108">
        <v>1</v>
      </c>
      <c r="CZ10" s="108">
        <v>1</v>
      </c>
      <c r="DA10" s="108">
        <v>1</v>
      </c>
      <c r="DB10" s="108">
        <v>1</v>
      </c>
      <c r="DC10" s="113">
        <v>1</v>
      </c>
      <c r="DD10" s="103">
        <f t="shared" si="31"/>
        <v>0</v>
      </c>
      <c r="DE10" s="108"/>
      <c r="DF10" s="121"/>
      <c r="DG10" s="72"/>
      <c r="DH10" s="72"/>
      <c r="DI10" s="108"/>
      <c r="DJ10" s="108"/>
      <c r="DK10" s="108"/>
      <c r="DL10" s="108"/>
      <c r="DM10" s="113"/>
      <c r="DN10" s="108" t="s">
        <v>157</v>
      </c>
      <c r="DO10" s="108" t="s">
        <v>161</v>
      </c>
      <c r="DP10" s="108" t="s">
        <v>165</v>
      </c>
    </row>
    <row r="11" spans="1:120" ht="15.75" customHeight="1">
      <c r="A11" s="114">
        <v>7</v>
      </c>
      <c r="B11" s="98" t="s">
        <v>166</v>
      </c>
      <c r="C11" s="99">
        <f t="shared" si="0"/>
        <v>44</v>
      </c>
      <c r="D11" s="100">
        <f t="shared" ref="D11:F11" si="38">R11+AB11+AL11+AV11+BF11+BP11+BZ11+CJ11+CT11+DD11</f>
        <v>47</v>
      </c>
      <c r="E11" s="100">
        <f t="shared" si="38"/>
        <v>19</v>
      </c>
      <c r="F11" s="100">
        <f t="shared" si="38"/>
        <v>35</v>
      </c>
      <c r="G11" s="101">
        <f t="shared" si="2"/>
        <v>0.54285714285714282</v>
      </c>
      <c r="H11" s="122">
        <f t="shared" si="3"/>
        <v>6</v>
      </c>
      <c r="I11" s="123">
        <f t="shared" si="4"/>
        <v>4</v>
      </c>
      <c r="J11" s="123">
        <f t="shared" si="5"/>
        <v>5</v>
      </c>
      <c r="K11" s="123">
        <f t="shared" si="6"/>
        <v>0</v>
      </c>
      <c r="L11" s="123">
        <f t="shared" si="7"/>
        <v>6</v>
      </c>
      <c r="M11" s="123">
        <f t="shared" si="8"/>
        <v>6</v>
      </c>
      <c r="N11" s="123">
        <f t="shared" si="9"/>
        <v>6</v>
      </c>
      <c r="O11" s="123">
        <f t="shared" si="10"/>
        <v>5</v>
      </c>
      <c r="P11" s="123">
        <f t="shared" si="11"/>
        <v>3</v>
      </c>
      <c r="Q11" s="123">
        <f t="shared" si="12"/>
        <v>6</v>
      </c>
      <c r="R11" s="122">
        <f t="shared" si="13"/>
        <v>6</v>
      </c>
      <c r="S11" s="98">
        <v>3</v>
      </c>
      <c r="T11" s="124">
        <f t="shared" si="14"/>
        <v>4</v>
      </c>
      <c r="U11" s="125"/>
      <c r="V11" s="125"/>
      <c r="W11" s="98">
        <v>1</v>
      </c>
      <c r="X11" s="98">
        <v>1</v>
      </c>
      <c r="Y11" s="98">
        <v>1</v>
      </c>
      <c r="Z11" s="98">
        <v>1</v>
      </c>
      <c r="AA11" s="98">
        <v>1</v>
      </c>
      <c r="AB11" s="122">
        <f t="shared" si="15"/>
        <v>4</v>
      </c>
      <c r="AC11" s="98">
        <v>0</v>
      </c>
      <c r="AD11" s="124">
        <f t="shared" si="16"/>
        <v>3</v>
      </c>
      <c r="AE11" s="125"/>
      <c r="AF11" s="126">
        <v>1</v>
      </c>
      <c r="AG11" s="98">
        <v>1</v>
      </c>
      <c r="AH11" s="98">
        <v>1</v>
      </c>
      <c r="AI11" s="98">
        <v>1</v>
      </c>
      <c r="AJ11" s="98">
        <v>1</v>
      </c>
      <c r="AK11" s="98">
        <v>1</v>
      </c>
      <c r="AL11" s="122">
        <f t="shared" si="17"/>
        <v>5</v>
      </c>
      <c r="AM11" s="98">
        <v>2</v>
      </c>
      <c r="AN11" s="124">
        <f t="shared" si="18"/>
        <v>4</v>
      </c>
      <c r="AO11" s="98"/>
      <c r="AP11" s="98"/>
      <c r="AQ11" s="98">
        <v>1</v>
      </c>
      <c r="AR11" s="98">
        <v>1</v>
      </c>
      <c r="AS11" s="98">
        <v>1</v>
      </c>
      <c r="AT11" s="98">
        <v>1</v>
      </c>
      <c r="AU11" s="127">
        <v>1</v>
      </c>
      <c r="AV11" s="122">
        <f t="shared" si="19"/>
        <v>0</v>
      </c>
      <c r="AW11" s="98"/>
      <c r="AX11" s="124">
        <f t="shared" si="20"/>
        <v>0</v>
      </c>
      <c r="AY11" s="125"/>
      <c r="AZ11" s="125"/>
      <c r="BA11" s="98"/>
      <c r="BB11" s="98"/>
      <c r="BC11" s="98"/>
      <c r="BD11" s="98"/>
      <c r="BE11" s="127"/>
      <c r="BF11" s="122">
        <f t="shared" si="21"/>
        <v>6</v>
      </c>
      <c r="BG11" s="98">
        <v>3</v>
      </c>
      <c r="BH11" s="124">
        <f t="shared" si="22"/>
        <v>4</v>
      </c>
      <c r="BI11" s="125"/>
      <c r="BJ11" s="125"/>
      <c r="BK11" s="98">
        <v>1</v>
      </c>
      <c r="BL11" s="98">
        <v>1</v>
      </c>
      <c r="BM11" s="98">
        <v>1</v>
      </c>
      <c r="BN11" s="98">
        <v>1</v>
      </c>
      <c r="BO11" s="127">
        <v>1</v>
      </c>
      <c r="BP11" s="122">
        <f t="shared" si="23"/>
        <v>6</v>
      </c>
      <c r="BQ11" s="98">
        <v>3</v>
      </c>
      <c r="BR11" s="124">
        <f t="shared" si="24"/>
        <v>4</v>
      </c>
      <c r="BS11" s="125"/>
      <c r="BT11" s="125"/>
      <c r="BU11" s="98">
        <v>1</v>
      </c>
      <c r="BV11" s="98">
        <v>1</v>
      </c>
      <c r="BW11" s="98">
        <v>1</v>
      </c>
      <c r="BX11" s="98">
        <v>1</v>
      </c>
      <c r="BY11" s="127">
        <v>1</v>
      </c>
      <c r="BZ11" s="122">
        <f t="shared" si="25"/>
        <v>6</v>
      </c>
      <c r="CA11" s="123">
        <v>3</v>
      </c>
      <c r="CB11" s="124">
        <f t="shared" si="26"/>
        <v>4</v>
      </c>
      <c r="CC11" s="125"/>
      <c r="CD11" s="125"/>
      <c r="CE11" s="98">
        <v>1</v>
      </c>
      <c r="CF11" s="98">
        <v>1</v>
      </c>
      <c r="CG11" s="98">
        <v>1</v>
      </c>
      <c r="CH11" s="98">
        <v>1</v>
      </c>
      <c r="CI11" s="98">
        <v>1</v>
      </c>
      <c r="CJ11" s="122">
        <f t="shared" si="27"/>
        <v>5</v>
      </c>
      <c r="CK11" s="98">
        <v>2</v>
      </c>
      <c r="CL11" s="124">
        <f t="shared" si="28"/>
        <v>4</v>
      </c>
      <c r="CM11" s="125"/>
      <c r="CN11" s="125"/>
      <c r="CO11" s="98">
        <v>1</v>
      </c>
      <c r="CP11" s="98">
        <v>1</v>
      </c>
      <c r="CQ11" s="98">
        <v>1</v>
      </c>
      <c r="CR11" s="98">
        <v>1</v>
      </c>
      <c r="CS11" s="127">
        <v>1</v>
      </c>
      <c r="CT11" s="122">
        <f t="shared" si="29"/>
        <v>3</v>
      </c>
      <c r="CU11" s="98">
        <v>0</v>
      </c>
      <c r="CV11" s="124">
        <f t="shared" si="30"/>
        <v>4</v>
      </c>
      <c r="CW11" s="125"/>
      <c r="CX11" s="125"/>
      <c r="CY11" s="98">
        <v>1</v>
      </c>
      <c r="CZ11" s="98">
        <v>1</v>
      </c>
      <c r="DA11" s="98">
        <v>1</v>
      </c>
      <c r="DB11" s="98">
        <v>1</v>
      </c>
      <c r="DC11" s="127">
        <v>1</v>
      </c>
      <c r="DD11" s="123">
        <f t="shared" si="31"/>
        <v>6</v>
      </c>
      <c r="DE11" s="98">
        <v>3</v>
      </c>
      <c r="DF11" s="124">
        <f>DI11+DJ11+DK11+DL11-DH11-DG11</f>
        <v>4</v>
      </c>
      <c r="DG11" s="125"/>
      <c r="DH11" s="125"/>
      <c r="DI11" s="128">
        <v>1</v>
      </c>
      <c r="DJ11" s="128">
        <v>1</v>
      </c>
      <c r="DK11" s="128">
        <v>1</v>
      </c>
      <c r="DL11" s="128">
        <v>1</v>
      </c>
      <c r="DM11" s="129">
        <v>1</v>
      </c>
      <c r="DN11" s="108" t="s">
        <v>157</v>
      </c>
      <c r="DO11" s="108" t="s">
        <v>158</v>
      </c>
      <c r="DP11" s="108" t="s">
        <v>166</v>
      </c>
    </row>
    <row r="12" spans="1:120" ht="15.75" customHeight="1">
      <c r="A12" s="130">
        <v>8</v>
      </c>
      <c r="B12" s="108" t="s">
        <v>167</v>
      </c>
      <c r="C12" s="115">
        <f t="shared" si="0"/>
        <v>44</v>
      </c>
      <c r="D12" s="116">
        <f t="shared" ref="D12:F12" si="39">R12+AB12+AL12+AV12+BF12+BP12+BZ12+CJ12+CT12+DD12</f>
        <v>44</v>
      </c>
      <c r="E12" s="116">
        <f t="shared" si="39"/>
        <v>19</v>
      </c>
      <c r="F12" s="116">
        <f t="shared" si="39"/>
        <v>31</v>
      </c>
      <c r="G12" s="117">
        <f t="shared" si="2"/>
        <v>0.61290322580645162</v>
      </c>
      <c r="H12" s="102">
        <f t="shared" si="3"/>
        <v>5</v>
      </c>
      <c r="I12" s="103">
        <f t="shared" si="4"/>
        <v>4</v>
      </c>
      <c r="J12" s="103">
        <f t="shared" si="5"/>
        <v>6</v>
      </c>
      <c r="K12" s="103">
        <f t="shared" si="6"/>
        <v>6</v>
      </c>
      <c r="L12" s="103">
        <f t="shared" si="7"/>
        <v>0</v>
      </c>
      <c r="M12" s="103">
        <f t="shared" si="8"/>
        <v>6</v>
      </c>
      <c r="N12" s="103">
        <f t="shared" si="9"/>
        <v>6</v>
      </c>
      <c r="O12" s="103">
        <f t="shared" si="10"/>
        <v>5</v>
      </c>
      <c r="P12" s="103">
        <f t="shared" si="11"/>
        <v>6</v>
      </c>
      <c r="Q12" s="103">
        <f t="shared" si="12"/>
        <v>0</v>
      </c>
      <c r="R12" s="102">
        <f t="shared" si="13"/>
        <v>5</v>
      </c>
      <c r="S12" s="108">
        <v>2</v>
      </c>
      <c r="T12" s="109">
        <f t="shared" si="14"/>
        <v>4</v>
      </c>
      <c r="U12" s="72"/>
      <c r="V12" s="72"/>
      <c r="W12" s="108">
        <v>1</v>
      </c>
      <c r="X12" s="108">
        <v>1</v>
      </c>
      <c r="Y12" s="108">
        <v>1</v>
      </c>
      <c r="Z12" s="108">
        <v>1</v>
      </c>
      <c r="AA12" s="108">
        <v>1</v>
      </c>
      <c r="AB12" s="102">
        <f t="shared" si="15"/>
        <v>4</v>
      </c>
      <c r="AC12" s="108">
        <v>1</v>
      </c>
      <c r="AD12" s="109">
        <f t="shared" si="16"/>
        <v>4</v>
      </c>
      <c r="AE12" s="72"/>
      <c r="AF12" s="72"/>
      <c r="AG12" s="108">
        <v>1</v>
      </c>
      <c r="AH12" s="108">
        <v>1</v>
      </c>
      <c r="AI12" s="108">
        <v>1</v>
      </c>
      <c r="AJ12" s="108">
        <v>1</v>
      </c>
      <c r="AK12" s="108">
        <v>1</v>
      </c>
      <c r="AL12" s="102">
        <f t="shared" si="17"/>
        <v>6</v>
      </c>
      <c r="AM12" s="131">
        <v>2</v>
      </c>
      <c r="AN12" s="109">
        <f t="shared" si="18"/>
        <v>3</v>
      </c>
      <c r="AO12" s="81">
        <v>1</v>
      </c>
      <c r="AQ12" s="108">
        <v>1</v>
      </c>
      <c r="AR12" s="108">
        <v>1</v>
      </c>
      <c r="AS12" s="108">
        <v>1</v>
      </c>
      <c r="AT12" s="108">
        <v>1</v>
      </c>
      <c r="AU12" s="113">
        <v>1</v>
      </c>
      <c r="AV12" s="102">
        <f t="shared" si="19"/>
        <v>6</v>
      </c>
      <c r="AW12" s="131">
        <v>3</v>
      </c>
      <c r="AX12" s="109">
        <f t="shared" si="20"/>
        <v>4</v>
      </c>
      <c r="BA12" s="108">
        <v>1</v>
      </c>
      <c r="BB12" s="108">
        <v>1</v>
      </c>
      <c r="BC12" s="108">
        <v>1</v>
      </c>
      <c r="BD12" s="108">
        <v>1</v>
      </c>
      <c r="BE12" s="113">
        <v>1</v>
      </c>
      <c r="BF12" s="102">
        <f t="shared" si="21"/>
        <v>0</v>
      </c>
      <c r="BH12" s="109">
        <f t="shared" si="22"/>
        <v>0</v>
      </c>
      <c r="BO12" s="88"/>
      <c r="BP12" s="102">
        <f t="shared" si="23"/>
        <v>6</v>
      </c>
      <c r="BQ12" s="131">
        <v>3</v>
      </c>
      <c r="BR12" s="109">
        <f t="shared" si="24"/>
        <v>4</v>
      </c>
      <c r="BU12" s="131">
        <v>1</v>
      </c>
      <c r="BV12" s="131">
        <v>1</v>
      </c>
      <c r="BW12" s="131">
        <v>1</v>
      </c>
      <c r="BX12" s="131">
        <v>1</v>
      </c>
      <c r="BY12" s="132">
        <v>1</v>
      </c>
      <c r="BZ12" s="102">
        <f t="shared" si="25"/>
        <v>6</v>
      </c>
      <c r="CA12" s="103">
        <v>3</v>
      </c>
      <c r="CB12" s="109">
        <f t="shared" si="26"/>
        <v>4</v>
      </c>
      <c r="CC12" s="72"/>
      <c r="CD12" s="72"/>
      <c r="CE12" s="108">
        <v>1</v>
      </c>
      <c r="CF12" s="108">
        <v>1</v>
      </c>
      <c r="CG12" s="108">
        <v>1</v>
      </c>
      <c r="CH12" s="108">
        <v>1</v>
      </c>
      <c r="CI12" s="108">
        <v>1</v>
      </c>
      <c r="CJ12" s="102">
        <f t="shared" si="27"/>
        <v>5</v>
      </c>
      <c r="CK12" s="131">
        <v>2</v>
      </c>
      <c r="CL12" s="109">
        <f t="shared" si="28"/>
        <v>4</v>
      </c>
      <c r="CO12" s="108">
        <v>1</v>
      </c>
      <c r="CP12" s="108">
        <v>1</v>
      </c>
      <c r="CQ12" s="108">
        <v>1</v>
      </c>
      <c r="CR12" s="108">
        <v>1</v>
      </c>
      <c r="CS12" s="113">
        <v>1</v>
      </c>
      <c r="CT12" s="102">
        <f t="shared" si="29"/>
        <v>6</v>
      </c>
      <c r="CU12" s="131">
        <v>3</v>
      </c>
      <c r="CV12" s="109">
        <f t="shared" si="30"/>
        <v>4</v>
      </c>
      <c r="CW12" s="72"/>
      <c r="CX12" s="72"/>
      <c r="CY12" s="108">
        <v>1</v>
      </c>
      <c r="CZ12" s="108">
        <v>1</v>
      </c>
      <c r="DA12" s="108">
        <v>1</v>
      </c>
      <c r="DB12" s="108">
        <v>1</v>
      </c>
      <c r="DC12" s="113">
        <v>1</v>
      </c>
      <c r="DD12" s="103">
        <f t="shared" si="31"/>
        <v>0</v>
      </c>
      <c r="DM12" s="132"/>
      <c r="DN12" s="108" t="s">
        <v>163</v>
      </c>
      <c r="DO12" s="108" t="s">
        <v>158</v>
      </c>
      <c r="DP12" s="108" t="s">
        <v>167</v>
      </c>
    </row>
    <row r="13" spans="1:120" ht="15.75" customHeight="1">
      <c r="A13" s="130">
        <v>9</v>
      </c>
      <c r="B13" s="108" t="s">
        <v>168</v>
      </c>
      <c r="C13" s="115">
        <f t="shared" si="0"/>
        <v>43</v>
      </c>
      <c r="D13" s="116">
        <f t="shared" ref="D13:F13" si="40">R13+AB13+AL13+AV13+BF13+BP13+BZ13+CJ13+CT13+DD13</f>
        <v>47</v>
      </c>
      <c r="E13" s="116">
        <f t="shared" si="40"/>
        <v>18</v>
      </c>
      <c r="F13" s="116">
        <f t="shared" si="40"/>
        <v>34</v>
      </c>
      <c r="G13" s="117">
        <f t="shared" si="2"/>
        <v>0.52941176470588236</v>
      </c>
      <c r="H13" s="102">
        <f t="shared" si="3"/>
        <v>6</v>
      </c>
      <c r="I13" s="103">
        <f t="shared" si="4"/>
        <v>5</v>
      </c>
      <c r="J13" s="103">
        <f t="shared" si="5"/>
        <v>5</v>
      </c>
      <c r="K13" s="103">
        <f t="shared" si="6"/>
        <v>0</v>
      </c>
      <c r="L13" s="103">
        <f t="shared" si="7"/>
        <v>6</v>
      </c>
      <c r="M13" s="103">
        <f t="shared" si="8"/>
        <v>6</v>
      </c>
      <c r="N13" s="103">
        <f t="shared" si="9"/>
        <v>4</v>
      </c>
      <c r="O13" s="103">
        <f t="shared" si="10"/>
        <v>5</v>
      </c>
      <c r="P13" s="103">
        <f t="shared" si="11"/>
        <v>6</v>
      </c>
      <c r="Q13" s="103">
        <f t="shared" si="12"/>
        <v>4</v>
      </c>
      <c r="R13" s="102">
        <f t="shared" si="13"/>
        <v>6</v>
      </c>
      <c r="S13" s="108">
        <v>3</v>
      </c>
      <c r="T13" s="109">
        <f t="shared" si="14"/>
        <v>4</v>
      </c>
      <c r="U13" s="108"/>
      <c r="V13" s="72"/>
      <c r="W13" s="108">
        <v>1</v>
      </c>
      <c r="X13" s="108">
        <v>1</v>
      </c>
      <c r="Y13" s="108">
        <v>1</v>
      </c>
      <c r="Z13" s="108">
        <v>1</v>
      </c>
      <c r="AA13" s="108">
        <v>1</v>
      </c>
      <c r="AB13" s="102">
        <f t="shared" si="15"/>
        <v>5</v>
      </c>
      <c r="AC13" s="108">
        <v>2</v>
      </c>
      <c r="AD13" s="109">
        <f t="shared" si="16"/>
        <v>4</v>
      </c>
      <c r="AE13" s="108"/>
      <c r="AF13" s="108"/>
      <c r="AG13" s="108">
        <v>1</v>
      </c>
      <c r="AH13" s="108">
        <v>1</v>
      </c>
      <c r="AI13" s="108">
        <v>1</v>
      </c>
      <c r="AJ13" s="108">
        <v>1</v>
      </c>
      <c r="AK13" s="108">
        <v>1</v>
      </c>
      <c r="AL13" s="102">
        <f t="shared" si="17"/>
        <v>5</v>
      </c>
      <c r="AM13" s="108">
        <v>2</v>
      </c>
      <c r="AN13" s="109">
        <f t="shared" si="18"/>
        <v>4</v>
      </c>
      <c r="AO13" s="72"/>
      <c r="AP13" s="72"/>
      <c r="AQ13" s="108">
        <v>1</v>
      </c>
      <c r="AR13" s="108">
        <v>1</v>
      </c>
      <c r="AS13" s="108">
        <v>1</v>
      </c>
      <c r="AT13" s="108">
        <v>1</v>
      </c>
      <c r="AU13" s="113">
        <v>1</v>
      </c>
      <c r="AV13" s="102">
        <f t="shared" si="19"/>
        <v>0</v>
      </c>
      <c r="AW13" s="108"/>
      <c r="AX13" s="109">
        <f t="shared" si="20"/>
        <v>0</v>
      </c>
      <c r="AY13" s="72"/>
      <c r="AZ13" s="72"/>
      <c r="BA13" s="108"/>
      <c r="BB13" s="108"/>
      <c r="BC13" s="108"/>
      <c r="BD13" s="108"/>
      <c r="BE13" s="113"/>
      <c r="BF13" s="102">
        <f t="shared" si="21"/>
        <v>6</v>
      </c>
      <c r="BG13" s="108">
        <v>3</v>
      </c>
      <c r="BH13" s="109">
        <f t="shared" si="22"/>
        <v>4</v>
      </c>
      <c r="BI13" s="108"/>
      <c r="BJ13" s="108"/>
      <c r="BK13" s="108">
        <v>1</v>
      </c>
      <c r="BL13" s="108">
        <v>1</v>
      </c>
      <c r="BM13" s="108">
        <v>1</v>
      </c>
      <c r="BN13" s="108">
        <v>1</v>
      </c>
      <c r="BO13" s="113">
        <v>1</v>
      </c>
      <c r="BP13" s="102">
        <f t="shared" si="23"/>
        <v>6</v>
      </c>
      <c r="BQ13" s="108">
        <v>2</v>
      </c>
      <c r="BR13" s="109">
        <f t="shared" si="24"/>
        <v>3</v>
      </c>
      <c r="BS13" s="72"/>
      <c r="BT13" s="118">
        <v>1</v>
      </c>
      <c r="BU13" s="108">
        <v>1</v>
      </c>
      <c r="BV13" s="108">
        <v>1</v>
      </c>
      <c r="BW13" s="108">
        <v>1</v>
      </c>
      <c r="BX13" s="108">
        <v>1</v>
      </c>
      <c r="BY13" s="113">
        <v>1</v>
      </c>
      <c r="BZ13" s="102">
        <f t="shared" si="25"/>
        <v>4</v>
      </c>
      <c r="CA13" s="103">
        <v>1</v>
      </c>
      <c r="CB13" s="109">
        <f t="shared" si="26"/>
        <v>4</v>
      </c>
      <c r="CC13" s="72"/>
      <c r="CD13" s="72"/>
      <c r="CE13" s="108">
        <v>1</v>
      </c>
      <c r="CF13" s="108">
        <v>1</v>
      </c>
      <c r="CG13" s="108">
        <v>1</v>
      </c>
      <c r="CH13" s="108">
        <v>1</v>
      </c>
      <c r="CI13" s="108">
        <v>1</v>
      </c>
      <c r="CJ13" s="102">
        <f t="shared" si="27"/>
        <v>5</v>
      </c>
      <c r="CK13" s="108">
        <v>2</v>
      </c>
      <c r="CL13" s="109">
        <f t="shared" si="28"/>
        <v>4</v>
      </c>
      <c r="CM13" s="72"/>
      <c r="CN13" s="72"/>
      <c r="CO13" s="108">
        <v>1</v>
      </c>
      <c r="CP13" s="108">
        <v>1</v>
      </c>
      <c r="CQ13" s="108">
        <v>1</v>
      </c>
      <c r="CR13" s="108">
        <v>1</v>
      </c>
      <c r="CS13" s="113">
        <v>1</v>
      </c>
      <c r="CT13" s="102">
        <f t="shared" si="29"/>
        <v>6</v>
      </c>
      <c r="CU13" s="108">
        <v>3</v>
      </c>
      <c r="CV13" s="109">
        <f t="shared" si="30"/>
        <v>4</v>
      </c>
      <c r="CW13" s="72"/>
      <c r="CX13" s="72"/>
      <c r="CY13" s="108">
        <v>1</v>
      </c>
      <c r="CZ13" s="108">
        <v>1</v>
      </c>
      <c r="DA13" s="108">
        <v>1</v>
      </c>
      <c r="DB13" s="108">
        <v>1</v>
      </c>
      <c r="DC13" s="113">
        <v>1</v>
      </c>
      <c r="DD13" s="103">
        <f t="shared" si="31"/>
        <v>4</v>
      </c>
      <c r="DE13" s="108">
        <v>0</v>
      </c>
      <c r="DF13" s="109">
        <f t="shared" ref="DF13:DF18" si="41">DI13+DJ13+DK13+DL13-DH13-DG13</f>
        <v>3</v>
      </c>
      <c r="DG13" s="72"/>
      <c r="DH13" s="118">
        <v>1</v>
      </c>
      <c r="DI13" s="119">
        <v>1</v>
      </c>
      <c r="DJ13" s="119">
        <v>1</v>
      </c>
      <c r="DK13" s="119">
        <v>1</v>
      </c>
      <c r="DL13" s="119">
        <v>1</v>
      </c>
      <c r="DM13" s="120">
        <v>1</v>
      </c>
      <c r="DN13" s="108" t="s">
        <v>157</v>
      </c>
      <c r="DO13" s="108" t="s">
        <v>161</v>
      </c>
      <c r="DP13" s="108" t="s">
        <v>168</v>
      </c>
    </row>
    <row r="14" spans="1:120" ht="15.75" customHeight="1">
      <c r="A14" s="130">
        <v>10</v>
      </c>
      <c r="B14" s="98" t="s">
        <v>169</v>
      </c>
      <c r="C14" s="99">
        <f t="shared" si="0"/>
        <v>43</v>
      </c>
      <c r="D14" s="100">
        <f t="shared" ref="D14:F14" si="42">R14+AB14+AL14+AV14+BF14+BP14+BZ14+CJ14+CT14+DD14</f>
        <v>43</v>
      </c>
      <c r="E14" s="100">
        <f t="shared" si="42"/>
        <v>17</v>
      </c>
      <c r="F14" s="100">
        <f t="shared" si="42"/>
        <v>30</v>
      </c>
      <c r="G14" s="101">
        <f t="shared" si="2"/>
        <v>0.56666666666666665</v>
      </c>
      <c r="H14" s="122">
        <f t="shared" si="3"/>
        <v>7</v>
      </c>
      <c r="I14" s="123">
        <f t="shared" si="4"/>
        <v>6</v>
      </c>
      <c r="J14" s="123">
        <f t="shared" si="5"/>
        <v>6</v>
      </c>
      <c r="K14" s="123">
        <f t="shared" si="6"/>
        <v>0</v>
      </c>
      <c r="L14" s="123">
        <f t="shared" si="7"/>
        <v>5</v>
      </c>
      <c r="M14" s="123">
        <f t="shared" si="8"/>
        <v>4</v>
      </c>
      <c r="N14" s="123">
        <f t="shared" si="9"/>
        <v>6</v>
      </c>
      <c r="O14" s="123">
        <f t="shared" si="10"/>
        <v>5</v>
      </c>
      <c r="P14" s="123">
        <f t="shared" si="11"/>
        <v>0</v>
      </c>
      <c r="Q14" s="123">
        <f t="shared" si="12"/>
        <v>4</v>
      </c>
      <c r="R14" s="122">
        <f t="shared" si="13"/>
        <v>7</v>
      </c>
      <c r="S14" s="98">
        <v>4</v>
      </c>
      <c r="T14" s="124">
        <f t="shared" si="14"/>
        <v>4</v>
      </c>
      <c r="U14" s="125"/>
      <c r="V14" s="125"/>
      <c r="W14" s="98">
        <v>1</v>
      </c>
      <c r="X14" s="98">
        <v>1</v>
      </c>
      <c r="Y14" s="98">
        <v>1</v>
      </c>
      <c r="Z14" s="98">
        <v>1</v>
      </c>
      <c r="AA14" s="98">
        <v>1</v>
      </c>
      <c r="AB14" s="122">
        <f t="shared" si="15"/>
        <v>6</v>
      </c>
      <c r="AC14" s="98">
        <v>3</v>
      </c>
      <c r="AD14" s="124">
        <f t="shared" si="16"/>
        <v>4</v>
      </c>
      <c r="AE14" s="125"/>
      <c r="AF14" s="125"/>
      <c r="AG14" s="98">
        <v>1</v>
      </c>
      <c r="AH14" s="98">
        <v>1</v>
      </c>
      <c r="AI14" s="98">
        <v>1</v>
      </c>
      <c r="AJ14" s="98">
        <v>1</v>
      </c>
      <c r="AK14" s="98">
        <v>1</v>
      </c>
      <c r="AL14" s="122">
        <f t="shared" si="17"/>
        <v>6</v>
      </c>
      <c r="AM14" s="98">
        <v>3</v>
      </c>
      <c r="AN14" s="124">
        <f t="shared" si="18"/>
        <v>4</v>
      </c>
      <c r="AO14" s="125"/>
      <c r="AP14" s="125"/>
      <c r="AQ14" s="98">
        <v>1</v>
      </c>
      <c r="AR14" s="98">
        <v>1</v>
      </c>
      <c r="AS14" s="98">
        <v>1</v>
      </c>
      <c r="AT14" s="98">
        <v>1</v>
      </c>
      <c r="AU14" s="127">
        <v>1</v>
      </c>
      <c r="AV14" s="122">
        <f t="shared" si="19"/>
        <v>0</v>
      </c>
      <c r="AW14" s="98"/>
      <c r="AX14" s="124">
        <f t="shared" si="20"/>
        <v>0</v>
      </c>
      <c r="AY14" s="125"/>
      <c r="AZ14" s="125"/>
      <c r="BA14" s="98"/>
      <c r="BB14" s="98"/>
      <c r="BC14" s="98"/>
      <c r="BD14" s="98"/>
      <c r="BE14" s="127"/>
      <c r="BF14" s="122">
        <f t="shared" si="21"/>
        <v>5</v>
      </c>
      <c r="BG14" s="98">
        <v>2</v>
      </c>
      <c r="BH14" s="124">
        <f t="shared" si="22"/>
        <v>4</v>
      </c>
      <c r="BI14" s="125"/>
      <c r="BJ14" s="125"/>
      <c r="BK14" s="98">
        <v>1</v>
      </c>
      <c r="BL14" s="98">
        <v>1</v>
      </c>
      <c r="BM14" s="98">
        <v>1</v>
      </c>
      <c r="BN14" s="98">
        <v>1</v>
      </c>
      <c r="BO14" s="127">
        <v>1</v>
      </c>
      <c r="BP14" s="122">
        <f t="shared" si="23"/>
        <v>4</v>
      </c>
      <c r="BQ14" s="98">
        <v>0</v>
      </c>
      <c r="BR14" s="124">
        <f t="shared" si="24"/>
        <v>3</v>
      </c>
      <c r="BS14" s="125"/>
      <c r="BT14" s="126">
        <v>1</v>
      </c>
      <c r="BU14" s="98">
        <v>1</v>
      </c>
      <c r="BV14" s="98">
        <v>1</v>
      </c>
      <c r="BW14" s="98">
        <v>1</v>
      </c>
      <c r="BX14" s="98">
        <v>1</v>
      </c>
      <c r="BY14" s="127">
        <v>1</v>
      </c>
      <c r="BZ14" s="122">
        <f t="shared" si="25"/>
        <v>6</v>
      </c>
      <c r="CA14" s="123">
        <v>3</v>
      </c>
      <c r="CB14" s="124">
        <f t="shared" si="26"/>
        <v>4</v>
      </c>
      <c r="CC14" s="125"/>
      <c r="CD14" s="125"/>
      <c r="CE14" s="98">
        <v>1</v>
      </c>
      <c r="CF14" s="98">
        <v>1</v>
      </c>
      <c r="CG14" s="98">
        <v>1</v>
      </c>
      <c r="CH14" s="98">
        <v>1</v>
      </c>
      <c r="CI14" s="98">
        <v>1</v>
      </c>
      <c r="CJ14" s="122">
        <f t="shared" si="27"/>
        <v>5</v>
      </c>
      <c r="CK14" s="98">
        <v>1</v>
      </c>
      <c r="CL14" s="124">
        <f t="shared" si="28"/>
        <v>3</v>
      </c>
      <c r="CM14" s="126">
        <v>1</v>
      </c>
      <c r="CN14" s="125"/>
      <c r="CO14" s="98">
        <v>1</v>
      </c>
      <c r="CP14" s="98">
        <v>1</v>
      </c>
      <c r="CQ14" s="98">
        <v>1</v>
      </c>
      <c r="CR14" s="98">
        <v>1</v>
      </c>
      <c r="CS14" s="127">
        <v>1</v>
      </c>
      <c r="CT14" s="122">
        <f t="shared" si="29"/>
        <v>0</v>
      </c>
      <c r="CU14" s="98"/>
      <c r="CV14" s="124">
        <f t="shared" si="30"/>
        <v>0</v>
      </c>
      <c r="CW14" s="125"/>
      <c r="CX14" s="125"/>
      <c r="CY14" s="98"/>
      <c r="CZ14" s="98"/>
      <c r="DA14" s="98"/>
      <c r="DB14" s="98"/>
      <c r="DC14" s="127"/>
      <c r="DD14" s="123">
        <f t="shared" si="31"/>
        <v>4</v>
      </c>
      <c r="DE14" s="98">
        <v>1</v>
      </c>
      <c r="DF14" s="124">
        <f t="shared" si="41"/>
        <v>4</v>
      </c>
      <c r="DG14" s="125"/>
      <c r="DH14" s="125"/>
      <c r="DI14" s="128">
        <v>1</v>
      </c>
      <c r="DJ14" s="128">
        <v>1</v>
      </c>
      <c r="DK14" s="128">
        <v>1</v>
      </c>
      <c r="DL14" s="128">
        <v>1</v>
      </c>
      <c r="DM14" s="129">
        <v>1</v>
      </c>
      <c r="DN14" s="98" t="s">
        <v>163</v>
      </c>
      <c r="DO14" s="98" t="s">
        <v>158</v>
      </c>
      <c r="DP14" s="98" t="s">
        <v>169</v>
      </c>
    </row>
    <row r="15" spans="1:120" ht="15.75" customHeight="1">
      <c r="A15" s="133">
        <v>11</v>
      </c>
      <c r="B15" s="108" t="s">
        <v>170</v>
      </c>
      <c r="C15" s="115">
        <f t="shared" si="0"/>
        <v>42</v>
      </c>
      <c r="D15" s="116">
        <f t="shared" ref="D15:F15" si="43">R15+AB15+AL15+AV15+BF15+BP15+BZ15+CJ15+CT15+DD15</f>
        <v>50</v>
      </c>
      <c r="E15" s="116">
        <f t="shared" si="43"/>
        <v>20</v>
      </c>
      <c r="F15" s="116">
        <f t="shared" si="43"/>
        <v>40</v>
      </c>
      <c r="G15" s="117">
        <f t="shared" si="2"/>
        <v>0.5</v>
      </c>
      <c r="H15" s="102">
        <f t="shared" si="3"/>
        <v>7</v>
      </c>
      <c r="I15" s="103">
        <f t="shared" si="4"/>
        <v>5</v>
      </c>
      <c r="J15" s="103">
        <f t="shared" si="5"/>
        <v>5</v>
      </c>
      <c r="K15" s="103">
        <f t="shared" si="6"/>
        <v>5</v>
      </c>
      <c r="L15" s="103">
        <f t="shared" si="7"/>
        <v>5</v>
      </c>
      <c r="M15" s="103">
        <f t="shared" si="8"/>
        <v>4</v>
      </c>
      <c r="N15" s="103">
        <f t="shared" si="9"/>
        <v>5</v>
      </c>
      <c r="O15" s="103">
        <f t="shared" si="10"/>
        <v>4</v>
      </c>
      <c r="P15" s="103">
        <f t="shared" si="11"/>
        <v>5</v>
      </c>
      <c r="Q15" s="103">
        <f t="shared" si="12"/>
        <v>5</v>
      </c>
      <c r="R15" s="102">
        <f t="shared" si="13"/>
        <v>7</v>
      </c>
      <c r="S15" s="108">
        <v>4</v>
      </c>
      <c r="T15" s="109">
        <f t="shared" si="14"/>
        <v>4</v>
      </c>
      <c r="U15" s="72"/>
      <c r="V15" s="72"/>
      <c r="W15" s="108">
        <v>1</v>
      </c>
      <c r="X15" s="108">
        <v>1</v>
      </c>
      <c r="Y15" s="108">
        <v>1</v>
      </c>
      <c r="Z15" s="108">
        <v>1</v>
      </c>
      <c r="AA15" s="108">
        <v>1</v>
      </c>
      <c r="AB15" s="102">
        <f t="shared" si="15"/>
        <v>5</v>
      </c>
      <c r="AC15" s="108">
        <v>2</v>
      </c>
      <c r="AD15" s="109">
        <f t="shared" si="16"/>
        <v>4</v>
      </c>
      <c r="AE15" s="72"/>
      <c r="AF15" s="72"/>
      <c r="AG15" s="108">
        <v>1</v>
      </c>
      <c r="AH15" s="108">
        <v>1</v>
      </c>
      <c r="AI15" s="108">
        <v>1</v>
      </c>
      <c r="AJ15" s="108">
        <v>1</v>
      </c>
      <c r="AK15" s="108">
        <v>1</v>
      </c>
      <c r="AL15" s="102">
        <f t="shared" si="17"/>
        <v>5</v>
      </c>
      <c r="AM15" s="108">
        <v>2</v>
      </c>
      <c r="AN15" s="109">
        <f t="shared" si="18"/>
        <v>4</v>
      </c>
      <c r="AO15" s="72"/>
      <c r="AP15" s="72"/>
      <c r="AQ15" s="108">
        <v>1</v>
      </c>
      <c r="AR15" s="108">
        <v>1</v>
      </c>
      <c r="AS15" s="108">
        <v>1</v>
      </c>
      <c r="AT15" s="108">
        <v>1</v>
      </c>
      <c r="AU15" s="113">
        <v>1</v>
      </c>
      <c r="AV15" s="102">
        <f t="shared" si="19"/>
        <v>5</v>
      </c>
      <c r="AW15" s="108">
        <v>2</v>
      </c>
      <c r="AX15" s="109">
        <f t="shared" si="20"/>
        <v>4</v>
      </c>
      <c r="AY15" s="108"/>
      <c r="AZ15" s="72"/>
      <c r="BA15" s="108">
        <v>1</v>
      </c>
      <c r="BB15" s="108">
        <v>1</v>
      </c>
      <c r="BC15" s="108">
        <v>1</v>
      </c>
      <c r="BD15" s="108">
        <v>1</v>
      </c>
      <c r="BE15" s="113">
        <v>1</v>
      </c>
      <c r="BF15" s="102">
        <f t="shared" si="21"/>
        <v>5</v>
      </c>
      <c r="BG15" s="108">
        <v>2</v>
      </c>
      <c r="BH15" s="109">
        <f t="shared" si="22"/>
        <v>4</v>
      </c>
      <c r="BI15" s="72"/>
      <c r="BJ15" s="72"/>
      <c r="BK15" s="108">
        <v>1</v>
      </c>
      <c r="BL15" s="108">
        <v>1</v>
      </c>
      <c r="BM15" s="108">
        <v>1</v>
      </c>
      <c r="BN15" s="108">
        <v>1</v>
      </c>
      <c r="BO15" s="113">
        <v>1</v>
      </c>
      <c r="BP15" s="102">
        <f t="shared" si="23"/>
        <v>4</v>
      </c>
      <c r="BQ15" s="108">
        <v>1</v>
      </c>
      <c r="BR15" s="109">
        <f t="shared" si="24"/>
        <v>4</v>
      </c>
      <c r="BS15" s="72"/>
      <c r="BT15" s="72"/>
      <c r="BU15" s="108">
        <v>1</v>
      </c>
      <c r="BV15" s="108">
        <v>1</v>
      </c>
      <c r="BW15" s="108">
        <v>1</v>
      </c>
      <c r="BX15" s="108">
        <v>1</v>
      </c>
      <c r="BY15" s="113">
        <v>1</v>
      </c>
      <c r="BZ15" s="102">
        <f t="shared" si="25"/>
        <v>5</v>
      </c>
      <c r="CA15" s="103">
        <v>2</v>
      </c>
      <c r="CB15" s="109">
        <f t="shared" si="26"/>
        <v>4</v>
      </c>
      <c r="CC15" s="72"/>
      <c r="CD15" s="72"/>
      <c r="CE15" s="108">
        <v>1</v>
      </c>
      <c r="CF15" s="108">
        <v>1</v>
      </c>
      <c r="CG15" s="108">
        <v>1</v>
      </c>
      <c r="CH15" s="108">
        <v>1</v>
      </c>
      <c r="CI15" s="108">
        <v>1</v>
      </c>
      <c r="CJ15" s="102">
        <f t="shared" si="27"/>
        <v>4</v>
      </c>
      <c r="CK15" s="108">
        <v>1</v>
      </c>
      <c r="CL15" s="109">
        <f t="shared" si="28"/>
        <v>4</v>
      </c>
      <c r="CM15" s="72"/>
      <c r="CN15" s="72"/>
      <c r="CO15" s="108">
        <v>1</v>
      </c>
      <c r="CP15" s="108">
        <v>1</v>
      </c>
      <c r="CQ15" s="108">
        <v>1</v>
      </c>
      <c r="CR15" s="108">
        <v>1</v>
      </c>
      <c r="CS15" s="113">
        <v>1</v>
      </c>
      <c r="CT15" s="102">
        <f t="shared" si="29"/>
        <v>5</v>
      </c>
      <c r="CU15" s="108">
        <v>2</v>
      </c>
      <c r="CV15" s="109">
        <f t="shared" si="30"/>
        <v>4</v>
      </c>
      <c r="CW15" s="72"/>
      <c r="CX15" s="72"/>
      <c r="CY15" s="108">
        <v>1</v>
      </c>
      <c r="CZ15" s="108">
        <v>1</v>
      </c>
      <c r="DA15" s="108">
        <v>1</v>
      </c>
      <c r="DB15" s="108">
        <v>1</v>
      </c>
      <c r="DC15" s="113">
        <v>1</v>
      </c>
      <c r="DD15" s="103">
        <f t="shared" si="31"/>
        <v>5</v>
      </c>
      <c r="DE15" s="108">
        <v>2</v>
      </c>
      <c r="DF15" s="109">
        <f t="shared" si="41"/>
        <v>4</v>
      </c>
      <c r="DG15" s="72"/>
      <c r="DH15" s="72"/>
      <c r="DI15" s="119">
        <v>1</v>
      </c>
      <c r="DJ15" s="119">
        <v>1</v>
      </c>
      <c r="DK15" s="119">
        <v>1</v>
      </c>
      <c r="DL15" s="119">
        <v>1</v>
      </c>
      <c r="DM15" s="120">
        <v>1</v>
      </c>
      <c r="DN15" s="108" t="s">
        <v>157</v>
      </c>
      <c r="DO15" s="108" t="s">
        <v>161</v>
      </c>
      <c r="DP15" s="108" t="s">
        <v>170</v>
      </c>
    </row>
    <row r="16" spans="1:120" ht="15.75" customHeight="1">
      <c r="A16" s="133">
        <v>12</v>
      </c>
      <c r="B16" s="108" t="s">
        <v>171</v>
      </c>
      <c r="C16" s="115">
        <f t="shared" si="0"/>
        <v>42</v>
      </c>
      <c r="D16" s="116">
        <f t="shared" ref="D16:F16" si="44">R16+AB16+AL16+AV16+BF16+BP16+BZ16+CJ16+CT16+DD16</f>
        <v>50</v>
      </c>
      <c r="E16" s="116">
        <f t="shared" si="44"/>
        <v>19</v>
      </c>
      <c r="F16" s="116">
        <f t="shared" si="44"/>
        <v>39</v>
      </c>
      <c r="G16" s="117">
        <f t="shared" si="2"/>
        <v>0.48717948717948717</v>
      </c>
      <c r="H16" s="102">
        <f t="shared" si="3"/>
        <v>5</v>
      </c>
      <c r="I16" s="103">
        <f t="shared" si="4"/>
        <v>4</v>
      </c>
      <c r="J16" s="103">
        <f t="shared" si="5"/>
        <v>4</v>
      </c>
      <c r="K16" s="103">
        <f t="shared" si="6"/>
        <v>6</v>
      </c>
      <c r="L16" s="103">
        <f t="shared" si="7"/>
        <v>5</v>
      </c>
      <c r="M16" s="103">
        <f t="shared" si="8"/>
        <v>5</v>
      </c>
      <c r="N16" s="103">
        <f t="shared" si="9"/>
        <v>5</v>
      </c>
      <c r="O16" s="103">
        <f t="shared" si="10"/>
        <v>6</v>
      </c>
      <c r="P16" s="103">
        <f t="shared" si="11"/>
        <v>4</v>
      </c>
      <c r="Q16" s="103">
        <f t="shared" si="12"/>
        <v>6</v>
      </c>
      <c r="R16" s="102">
        <f t="shared" si="13"/>
        <v>5</v>
      </c>
      <c r="S16" s="108">
        <v>2</v>
      </c>
      <c r="T16" s="109">
        <f t="shared" si="14"/>
        <v>4</v>
      </c>
      <c r="U16" s="72"/>
      <c r="V16" s="72"/>
      <c r="W16" s="108">
        <v>1</v>
      </c>
      <c r="X16" s="108">
        <v>1</v>
      </c>
      <c r="Y16" s="108">
        <v>1</v>
      </c>
      <c r="Z16" s="108">
        <v>1</v>
      </c>
      <c r="AA16" s="108">
        <v>1</v>
      </c>
      <c r="AB16" s="102">
        <f t="shared" si="15"/>
        <v>4</v>
      </c>
      <c r="AC16" s="108">
        <v>1</v>
      </c>
      <c r="AD16" s="109">
        <f t="shared" si="16"/>
        <v>4</v>
      </c>
      <c r="AE16" s="72"/>
      <c r="AF16" s="72"/>
      <c r="AG16" s="108">
        <v>1</v>
      </c>
      <c r="AH16" s="108">
        <v>1</v>
      </c>
      <c r="AI16" s="108">
        <v>1</v>
      </c>
      <c r="AJ16" s="108">
        <v>1</v>
      </c>
      <c r="AK16" s="108">
        <v>1</v>
      </c>
      <c r="AL16" s="102">
        <f t="shared" si="17"/>
        <v>4</v>
      </c>
      <c r="AM16" s="108">
        <v>1</v>
      </c>
      <c r="AN16" s="109">
        <f t="shared" si="18"/>
        <v>4</v>
      </c>
      <c r="AO16" s="108"/>
      <c r="AP16" s="108"/>
      <c r="AQ16" s="108">
        <v>1</v>
      </c>
      <c r="AR16" s="108">
        <v>1</v>
      </c>
      <c r="AS16" s="108">
        <v>1</v>
      </c>
      <c r="AT16" s="108">
        <v>1</v>
      </c>
      <c r="AU16" s="113">
        <v>1</v>
      </c>
      <c r="AV16" s="102">
        <f t="shared" si="19"/>
        <v>6</v>
      </c>
      <c r="AW16" s="108">
        <v>2</v>
      </c>
      <c r="AX16" s="109">
        <f t="shared" si="20"/>
        <v>3</v>
      </c>
      <c r="AY16" s="118">
        <v>1</v>
      </c>
      <c r="AZ16" s="72"/>
      <c r="BA16" s="108">
        <v>1</v>
      </c>
      <c r="BB16" s="108">
        <v>1</v>
      </c>
      <c r="BC16" s="108">
        <v>1</v>
      </c>
      <c r="BD16" s="108">
        <v>1</v>
      </c>
      <c r="BE16" s="113">
        <v>1</v>
      </c>
      <c r="BF16" s="102">
        <f t="shared" si="21"/>
        <v>5</v>
      </c>
      <c r="BG16" s="108">
        <v>2</v>
      </c>
      <c r="BH16" s="109">
        <f t="shared" si="22"/>
        <v>4</v>
      </c>
      <c r="BI16" s="72"/>
      <c r="BJ16" s="72"/>
      <c r="BK16" s="108">
        <v>1</v>
      </c>
      <c r="BL16" s="108">
        <v>1</v>
      </c>
      <c r="BM16" s="108">
        <v>1</v>
      </c>
      <c r="BN16" s="108">
        <v>1</v>
      </c>
      <c r="BO16" s="113">
        <v>1</v>
      </c>
      <c r="BP16" s="102">
        <f t="shared" si="23"/>
        <v>5</v>
      </c>
      <c r="BQ16" s="108">
        <v>2</v>
      </c>
      <c r="BR16" s="109">
        <f t="shared" si="24"/>
        <v>4</v>
      </c>
      <c r="BS16" s="72"/>
      <c r="BT16" s="72"/>
      <c r="BU16" s="108">
        <v>1</v>
      </c>
      <c r="BV16" s="108">
        <v>1</v>
      </c>
      <c r="BW16" s="108">
        <v>1</v>
      </c>
      <c r="BX16" s="108">
        <v>1</v>
      </c>
      <c r="BY16" s="113">
        <v>1</v>
      </c>
      <c r="BZ16" s="102">
        <f t="shared" si="25"/>
        <v>5</v>
      </c>
      <c r="CA16" s="103">
        <v>2</v>
      </c>
      <c r="CB16" s="109">
        <f t="shared" si="26"/>
        <v>4</v>
      </c>
      <c r="CC16" s="72"/>
      <c r="CD16" s="72"/>
      <c r="CE16" s="108">
        <v>1</v>
      </c>
      <c r="CF16" s="108">
        <v>1</v>
      </c>
      <c r="CG16" s="108">
        <v>1</v>
      </c>
      <c r="CH16" s="108">
        <v>1</v>
      </c>
      <c r="CI16" s="108">
        <v>1</v>
      </c>
      <c r="CJ16" s="102">
        <f t="shared" si="27"/>
        <v>6</v>
      </c>
      <c r="CK16" s="108">
        <v>3</v>
      </c>
      <c r="CL16" s="109">
        <f t="shared" si="28"/>
        <v>4</v>
      </c>
      <c r="CM16" s="72"/>
      <c r="CN16" s="72"/>
      <c r="CO16" s="108">
        <v>1</v>
      </c>
      <c r="CP16" s="108">
        <v>1</v>
      </c>
      <c r="CQ16" s="108">
        <v>1</v>
      </c>
      <c r="CR16" s="108">
        <v>1</v>
      </c>
      <c r="CS16" s="113">
        <v>1</v>
      </c>
      <c r="CT16" s="102">
        <f t="shared" si="29"/>
        <v>4</v>
      </c>
      <c r="CU16" s="108">
        <v>1</v>
      </c>
      <c r="CV16" s="109">
        <f t="shared" si="30"/>
        <v>4</v>
      </c>
      <c r="CW16" s="72"/>
      <c r="CX16" s="72"/>
      <c r="CY16" s="108">
        <v>1</v>
      </c>
      <c r="CZ16" s="108">
        <v>1</v>
      </c>
      <c r="DA16" s="108">
        <v>1</v>
      </c>
      <c r="DB16" s="108">
        <v>1</v>
      </c>
      <c r="DC16" s="113">
        <v>1</v>
      </c>
      <c r="DD16" s="103">
        <f t="shared" si="31"/>
        <v>6</v>
      </c>
      <c r="DE16" s="108">
        <v>3</v>
      </c>
      <c r="DF16" s="109">
        <f t="shared" si="41"/>
        <v>4</v>
      </c>
      <c r="DG16" s="72"/>
      <c r="DH16" s="72"/>
      <c r="DI16" s="119">
        <v>1</v>
      </c>
      <c r="DJ16" s="119">
        <v>1</v>
      </c>
      <c r="DK16" s="119">
        <v>1</v>
      </c>
      <c r="DL16" s="119">
        <v>1</v>
      </c>
      <c r="DM16" s="120">
        <v>1</v>
      </c>
      <c r="DN16" s="108" t="s">
        <v>157</v>
      </c>
      <c r="DO16" s="108" t="s">
        <v>161</v>
      </c>
      <c r="DP16" s="108" t="s">
        <v>171</v>
      </c>
    </row>
    <row r="17" spans="1:120" ht="15.75" customHeight="1">
      <c r="A17" s="133">
        <v>13</v>
      </c>
      <c r="B17" s="108" t="s">
        <v>172</v>
      </c>
      <c r="C17" s="115">
        <f t="shared" si="0"/>
        <v>41</v>
      </c>
      <c r="D17" s="116">
        <f t="shared" ref="D17:F17" si="45">R17+AB17+AL17+AV17+BF17+BP17+BZ17+CJ17+CT17+DD17</f>
        <v>41</v>
      </c>
      <c r="E17" s="116">
        <f t="shared" si="45"/>
        <v>17</v>
      </c>
      <c r="F17" s="116">
        <f t="shared" si="45"/>
        <v>32</v>
      </c>
      <c r="G17" s="117">
        <f t="shared" si="2"/>
        <v>0.53125</v>
      </c>
      <c r="H17" s="102">
        <f t="shared" si="3"/>
        <v>5</v>
      </c>
      <c r="I17" s="103">
        <f t="shared" si="4"/>
        <v>4</v>
      </c>
      <c r="J17" s="103">
        <f t="shared" si="5"/>
        <v>4</v>
      </c>
      <c r="K17" s="103">
        <f t="shared" si="6"/>
        <v>0</v>
      </c>
      <c r="L17" s="103">
        <f t="shared" si="7"/>
        <v>5</v>
      </c>
      <c r="M17" s="103">
        <f t="shared" si="8"/>
        <v>5</v>
      </c>
      <c r="N17" s="103">
        <f t="shared" si="9"/>
        <v>0</v>
      </c>
      <c r="O17" s="103">
        <f t="shared" si="10"/>
        <v>7</v>
      </c>
      <c r="P17" s="103">
        <f t="shared" si="11"/>
        <v>6</v>
      </c>
      <c r="Q17" s="103">
        <f t="shared" si="12"/>
        <v>5</v>
      </c>
      <c r="R17" s="102">
        <f t="shared" si="13"/>
        <v>5</v>
      </c>
      <c r="S17" s="108">
        <v>2</v>
      </c>
      <c r="T17" s="109">
        <f t="shared" si="14"/>
        <v>4</v>
      </c>
      <c r="U17" s="72"/>
      <c r="V17" s="72"/>
      <c r="W17" s="108">
        <v>1</v>
      </c>
      <c r="X17" s="108">
        <v>1</v>
      </c>
      <c r="Y17" s="108">
        <v>1</v>
      </c>
      <c r="Z17" s="108">
        <v>1</v>
      </c>
      <c r="AA17" s="108">
        <v>1</v>
      </c>
      <c r="AB17" s="102">
        <f t="shared" si="15"/>
        <v>4</v>
      </c>
      <c r="AC17" s="108">
        <v>1</v>
      </c>
      <c r="AD17" s="109">
        <f t="shared" si="16"/>
        <v>4</v>
      </c>
      <c r="AE17" s="72"/>
      <c r="AF17" s="72"/>
      <c r="AG17" s="108">
        <v>1</v>
      </c>
      <c r="AH17" s="108">
        <v>1</v>
      </c>
      <c r="AI17" s="108">
        <v>1</v>
      </c>
      <c r="AJ17" s="108">
        <v>1</v>
      </c>
      <c r="AK17" s="108">
        <v>1</v>
      </c>
      <c r="AL17" s="102">
        <f t="shared" si="17"/>
        <v>4</v>
      </c>
      <c r="AM17" s="131">
        <v>1</v>
      </c>
      <c r="AN17" s="109">
        <f t="shared" si="18"/>
        <v>4</v>
      </c>
      <c r="AQ17" s="108">
        <v>1</v>
      </c>
      <c r="AR17" s="108">
        <v>1</v>
      </c>
      <c r="AS17" s="108">
        <v>1</v>
      </c>
      <c r="AT17" s="108">
        <v>1</v>
      </c>
      <c r="AU17" s="113">
        <v>1</v>
      </c>
      <c r="AV17" s="102">
        <f t="shared" si="19"/>
        <v>0</v>
      </c>
      <c r="AX17" s="109">
        <f t="shared" si="20"/>
        <v>0</v>
      </c>
      <c r="BA17" s="108"/>
      <c r="BB17" s="108"/>
      <c r="BC17" s="108"/>
      <c r="BD17" s="108"/>
      <c r="BE17" s="113"/>
      <c r="BF17" s="102">
        <f t="shared" si="21"/>
        <v>5</v>
      </c>
      <c r="BG17" s="131">
        <v>2</v>
      </c>
      <c r="BH17" s="109">
        <f t="shared" si="22"/>
        <v>4</v>
      </c>
      <c r="BK17" s="108">
        <v>1</v>
      </c>
      <c r="BL17" s="108">
        <v>1</v>
      </c>
      <c r="BM17" s="108">
        <v>1</v>
      </c>
      <c r="BN17" s="108">
        <v>1</v>
      </c>
      <c r="BO17" s="113">
        <v>1</v>
      </c>
      <c r="BP17" s="102">
        <f t="shared" si="23"/>
        <v>5</v>
      </c>
      <c r="BQ17" s="131">
        <v>2</v>
      </c>
      <c r="BR17" s="109">
        <f t="shared" si="24"/>
        <v>4</v>
      </c>
      <c r="BU17" s="108">
        <v>1</v>
      </c>
      <c r="BV17" s="108">
        <v>1</v>
      </c>
      <c r="BW17" s="108">
        <v>1</v>
      </c>
      <c r="BX17" s="108">
        <v>1</v>
      </c>
      <c r="BY17" s="113">
        <v>1</v>
      </c>
      <c r="BZ17" s="102">
        <f t="shared" si="25"/>
        <v>0</v>
      </c>
      <c r="CA17" s="103"/>
      <c r="CB17" s="109">
        <f t="shared" si="26"/>
        <v>0</v>
      </c>
      <c r="CC17" s="72"/>
      <c r="CD17" s="72"/>
      <c r="CE17" s="108"/>
      <c r="CF17" s="108"/>
      <c r="CG17" s="108"/>
      <c r="CH17" s="108"/>
      <c r="CI17" s="108"/>
      <c r="CJ17" s="102">
        <f t="shared" si="27"/>
        <v>7</v>
      </c>
      <c r="CK17" s="131">
        <v>4</v>
      </c>
      <c r="CL17" s="109">
        <f t="shared" si="28"/>
        <v>4</v>
      </c>
      <c r="CO17" s="108">
        <v>1</v>
      </c>
      <c r="CP17" s="108">
        <v>1</v>
      </c>
      <c r="CQ17" s="108">
        <v>1</v>
      </c>
      <c r="CR17" s="108">
        <v>1</v>
      </c>
      <c r="CS17" s="113">
        <v>1</v>
      </c>
      <c r="CT17" s="102">
        <f t="shared" si="29"/>
        <v>6</v>
      </c>
      <c r="CU17" s="131">
        <v>3</v>
      </c>
      <c r="CV17" s="109">
        <f t="shared" si="30"/>
        <v>4</v>
      </c>
      <c r="CW17" s="72"/>
      <c r="CX17" s="72"/>
      <c r="CY17" s="108">
        <v>1</v>
      </c>
      <c r="CZ17" s="108">
        <v>1</v>
      </c>
      <c r="DA17" s="108">
        <v>1</v>
      </c>
      <c r="DB17" s="108">
        <v>1</v>
      </c>
      <c r="DC17" s="113">
        <v>1</v>
      </c>
      <c r="DD17" s="103">
        <f t="shared" si="31"/>
        <v>5</v>
      </c>
      <c r="DE17" s="131">
        <v>2</v>
      </c>
      <c r="DF17" s="109">
        <f t="shared" si="41"/>
        <v>4</v>
      </c>
      <c r="DI17" s="134">
        <v>1</v>
      </c>
      <c r="DJ17" s="134">
        <v>1</v>
      </c>
      <c r="DK17" s="134">
        <v>1</v>
      </c>
      <c r="DL17" s="134">
        <v>1</v>
      </c>
      <c r="DM17" s="135">
        <v>1</v>
      </c>
      <c r="DN17" s="108" t="s">
        <v>163</v>
      </c>
      <c r="DO17" s="108" t="s">
        <v>161</v>
      </c>
      <c r="DP17" s="108" t="s">
        <v>172</v>
      </c>
    </row>
    <row r="18" spans="1:120" ht="15.75" customHeight="1">
      <c r="A18" s="133">
        <v>14</v>
      </c>
      <c r="B18" s="131" t="s">
        <v>173</v>
      </c>
      <c r="C18" s="115">
        <f t="shared" si="0"/>
        <v>36</v>
      </c>
      <c r="D18" s="116">
        <f t="shared" ref="D18:F18" si="46">R18+AB18+AL18+AV18+BF18+BP18+BZ18+CJ18+CT18+DD18</f>
        <v>43</v>
      </c>
      <c r="E18" s="116">
        <f t="shared" si="46"/>
        <v>7</v>
      </c>
      <c r="F18" s="116">
        <f t="shared" si="46"/>
        <v>34</v>
      </c>
      <c r="G18" s="117">
        <f t="shared" si="2"/>
        <v>0.20588235294117646</v>
      </c>
      <c r="H18" s="102">
        <f t="shared" si="3"/>
        <v>4</v>
      </c>
      <c r="I18" s="103">
        <f t="shared" si="4"/>
        <v>3</v>
      </c>
      <c r="J18" s="103">
        <f t="shared" si="5"/>
        <v>6</v>
      </c>
      <c r="K18" s="103">
        <f t="shared" si="6"/>
        <v>4</v>
      </c>
      <c r="L18" s="103">
        <f t="shared" si="7"/>
        <v>4</v>
      </c>
      <c r="M18" s="103">
        <f t="shared" si="8"/>
        <v>5</v>
      </c>
      <c r="N18" s="103">
        <f t="shared" si="9"/>
        <v>4</v>
      </c>
      <c r="O18" s="103">
        <f t="shared" si="10"/>
        <v>4</v>
      </c>
      <c r="P18" s="103">
        <f t="shared" si="11"/>
        <v>4</v>
      </c>
      <c r="Q18" s="103">
        <f t="shared" si="12"/>
        <v>5</v>
      </c>
      <c r="R18" s="102">
        <f t="shared" si="13"/>
        <v>4</v>
      </c>
      <c r="S18" s="131">
        <v>1</v>
      </c>
      <c r="T18" s="109">
        <f t="shared" si="14"/>
        <v>4</v>
      </c>
      <c r="W18" s="108">
        <v>1</v>
      </c>
      <c r="X18" s="108">
        <v>1</v>
      </c>
      <c r="Y18" s="108">
        <v>1</v>
      </c>
      <c r="Z18" s="108">
        <v>1</v>
      </c>
      <c r="AA18" s="108">
        <v>1</v>
      </c>
      <c r="AB18" s="102">
        <f t="shared" si="15"/>
        <v>3</v>
      </c>
      <c r="AC18" s="131">
        <v>0</v>
      </c>
      <c r="AD18" s="109">
        <f t="shared" si="16"/>
        <v>4</v>
      </c>
      <c r="AG18" s="108">
        <v>1</v>
      </c>
      <c r="AH18" s="108">
        <v>1</v>
      </c>
      <c r="AI18" s="108">
        <v>1</v>
      </c>
      <c r="AJ18" s="108">
        <v>1</v>
      </c>
      <c r="AK18" s="108">
        <v>1</v>
      </c>
      <c r="AL18" s="102">
        <f t="shared" si="17"/>
        <v>6</v>
      </c>
      <c r="AM18" s="131">
        <v>3</v>
      </c>
      <c r="AN18" s="109">
        <f t="shared" si="18"/>
        <v>4</v>
      </c>
      <c r="AQ18" s="108">
        <v>1</v>
      </c>
      <c r="AR18" s="108">
        <v>1</v>
      </c>
      <c r="AS18" s="108">
        <v>1</v>
      </c>
      <c r="AT18" s="108">
        <v>1</v>
      </c>
      <c r="AU18" s="113">
        <v>1</v>
      </c>
      <c r="AV18" s="102">
        <f t="shared" si="19"/>
        <v>4</v>
      </c>
      <c r="AW18" s="131">
        <v>1</v>
      </c>
      <c r="AX18" s="109">
        <f t="shared" si="20"/>
        <v>4</v>
      </c>
      <c r="BA18" s="108">
        <v>1</v>
      </c>
      <c r="BB18" s="108">
        <v>1</v>
      </c>
      <c r="BC18" s="108">
        <v>1</v>
      </c>
      <c r="BD18" s="108">
        <v>1</v>
      </c>
      <c r="BE18" s="113">
        <v>1</v>
      </c>
      <c r="BF18" s="102">
        <f t="shared" si="21"/>
        <v>4</v>
      </c>
      <c r="BG18" s="131">
        <v>0</v>
      </c>
      <c r="BH18" s="109">
        <f t="shared" si="22"/>
        <v>3</v>
      </c>
      <c r="BI18" s="81">
        <v>1</v>
      </c>
      <c r="BK18" s="108">
        <v>1</v>
      </c>
      <c r="BL18" s="108">
        <v>1</v>
      </c>
      <c r="BM18" s="108">
        <v>1</v>
      </c>
      <c r="BN18" s="108">
        <v>1</v>
      </c>
      <c r="BO18" s="113">
        <v>1</v>
      </c>
      <c r="BP18" s="102">
        <f t="shared" si="23"/>
        <v>5</v>
      </c>
      <c r="BQ18" s="131">
        <v>1</v>
      </c>
      <c r="BR18" s="109">
        <f t="shared" si="24"/>
        <v>3</v>
      </c>
      <c r="BS18" s="81">
        <v>1</v>
      </c>
      <c r="BU18" s="108">
        <v>1</v>
      </c>
      <c r="BV18" s="108">
        <v>1</v>
      </c>
      <c r="BW18" s="108">
        <v>1</v>
      </c>
      <c r="BX18" s="108">
        <v>1</v>
      </c>
      <c r="BY18" s="113">
        <v>1</v>
      </c>
      <c r="BZ18" s="102">
        <f t="shared" si="25"/>
        <v>4</v>
      </c>
      <c r="CA18" s="103">
        <v>1</v>
      </c>
      <c r="CB18" s="109">
        <f t="shared" si="26"/>
        <v>4</v>
      </c>
      <c r="CC18" s="72"/>
      <c r="CD18" s="72"/>
      <c r="CE18" s="108">
        <v>1</v>
      </c>
      <c r="CF18" s="108">
        <v>1</v>
      </c>
      <c r="CG18" s="108">
        <v>1</v>
      </c>
      <c r="CH18" s="108">
        <v>1</v>
      </c>
      <c r="CI18" s="108">
        <v>1</v>
      </c>
      <c r="CJ18" s="102">
        <f t="shared" si="27"/>
        <v>4</v>
      </c>
      <c r="CK18" s="131">
        <v>0</v>
      </c>
      <c r="CL18" s="109">
        <f t="shared" si="28"/>
        <v>3</v>
      </c>
      <c r="CM18" s="81">
        <v>1</v>
      </c>
      <c r="CO18" s="108">
        <v>1</v>
      </c>
      <c r="CP18" s="108">
        <v>1</v>
      </c>
      <c r="CQ18" s="108">
        <v>1</v>
      </c>
      <c r="CR18" s="108">
        <v>1</v>
      </c>
      <c r="CS18" s="113">
        <v>1</v>
      </c>
      <c r="CT18" s="102">
        <f t="shared" si="29"/>
        <v>4</v>
      </c>
      <c r="CU18" s="131">
        <v>0</v>
      </c>
      <c r="CV18" s="109">
        <f t="shared" si="30"/>
        <v>3</v>
      </c>
      <c r="CW18" s="72"/>
      <c r="CX18" s="118">
        <v>1</v>
      </c>
      <c r="CY18" s="108">
        <v>1</v>
      </c>
      <c r="CZ18" s="108">
        <v>1</v>
      </c>
      <c r="DA18" s="108">
        <v>1</v>
      </c>
      <c r="DB18" s="108">
        <v>1</v>
      </c>
      <c r="DC18" s="113">
        <v>1</v>
      </c>
      <c r="DD18" s="103">
        <f t="shared" si="31"/>
        <v>5</v>
      </c>
      <c r="DE18" s="131">
        <v>0</v>
      </c>
      <c r="DF18" s="109">
        <f t="shared" si="41"/>
        <v>2</v>
      </c>
      <c r="DG18" s="81">
        <v>1</v>
      </c>
      <c r="DH18" s="81">
        <v>1</v>
      </c>
      <c r="DI18" s="134">
        <v>1</v>
      </c>
      <c r="DJ18" s="134">
        <v>1</v>
      </c>
      <c r="DK18" s="134">
        <v>1</v>
      </c>
      <c r="DL18" s="134">
        <v>1</v>
      </c>
      <c r="DM18" s="135">
        <v>1</v>
      </c>
      <c r="DN18" s="108" t="s">
        <v>157</v>
      </c>
      <c r="DO18" s="108" t="s">
        <v>161</v>
      </c>
      <c r="DP18" s="131" t="s">
        <v>173</v>
      </c>
    </row>
    <row r="19" spans="1:120" ht="15.75" customHeight="1">
      <c r="A19" s="133">
        <v>15</v>
      </c>
      <c r="B19" s="108" t="s">
        <v>174</v>
      </c>
      <c r="C19" s="115">
        <f t="shared" si="0"/>
        <v>36</v>
      </c>
      <c r="D19" s="116">
        <f t="shared" ref="D19:F19" si="47">R19+AB19+AL19+AV19+BF19+BP19+BZ19+CJ19+CT19+DD19</f>
        <v>36</v>
      </c>
      <c r="E19" s="116">
        <f t="shared" si="47"/>
        <v>15</v>
      </c>
      <c r="F19" s="116">
        <f t="shared" si="47"/>
        <v>28</v>
      </c>
      <c r="G19" s="117">
        <f t="shared" si="2"/>
        <v>0.5357142857142857</v>
      </c>
      <c r="H19" s="102">
        <f t="shared" si="3"/>
        <v>5</v>
      </c>
      <c r="I19" s="103">
        <f t="shared" si="4"/>
        <v>4</v>
      </c>
      <c r="J19" s="103">
        <f t="shared" si="5"/>
        <v>5</v>
      </c>
      <c r="K19" s="103">
        <f t="shared" si="6"/>
        <v>5</v>
      </c>
      <c r="L19" s="103">
        <f t="shared" si="7"/>
        <v>5</v>
      </c>
      <c r="M19" s="103">
        <f t="shared" si="8"/>
        <v>6</v>
      </c>
      <c r="N19" s="103">
        <f t="shared" si="9"/>
        <v>6</v>
      </c>
      <c r="O19" s="103">
        <f t="shared" si="10"/>
        <v>0</v>
      </c>
      <c r="P19" s="103">
        <f t="shared" si="11"/>
        <v>0</v>
      </c>
      <c r="Q19" s="103">
        <f t="shared" si="12"/>
        <v>0</v>
      </c>
      <c r="R19" s="102">
        <f t="shared" si="13"/>
        <v>5</v>
      </c>
      <c r="S19" s="108">
        <v>2</v>
      </c>
      <c r="T19" s="109">
        <f t="shared" si="14"/>
        <v>4</v>
      </c>
      <c r="U19" s="72"/>
      <c r="V19" s="72"/>
      <c r="W19" s="108">
        <v>1</v>
      </c>
      <c r="X19" s="108">
        <v>1</v>
      </c>
      <c r="Y19" s="108">
        <v>1</v>
      </c>
      <c r="Z19" s="108">
        <v>1</v>
      </c>
      <c r="AA19" s="108">
        <v>1</v>
      </c>
      <c r="AB19" s="102">
        <f t="shared" si="15"/>
        <v>4</v>
      </c>
      <c r="AC19" s="108">
        <v>1</v>
      </c>
      <c r="AD19" s="109">
        <f t="shared" si="16"/>
        <v>4</v>
      </c>
      <c r="AE19" s="72"/>
      <c r="AF19" s="72"/>
      <c r="AG19" s="108">
        <v>1</v>
      </c>
      <c r="AH19" s="108">
        <v>1</v>
      </c>
      <c r="AI19" s="108">
        <v>1</v>
      </c>
      <c r="AJ19" s="108">
        <v>1</v>
      </c>
      <c r="AK19" s="108">
        <v>1</v>
      </c>
      <c r="AL19" s="102">
        <f t="shared" si="17"/>
        <v>5</v>
      </c>
      <c r="AM19" s="108">
        <v>2</v>
      </c>
      <c r="AN19" s="109">
        <f t="shared" si="18"/>
        <v>4</v>
      </c>
      <c r="AO19" s="72"/>
      <c r="AP19" s="72"/>
      <c r="AQ19" s="108">
        <v>1</v>
      </c>
      <c r="AR19" s="108">
        <v>1</v>
      </c>
      <c r="AS19" s="108">
        <v>1</v>
      </c>
      <c r="AT19" s="108">
        <v>1</v>
      </c>
      <c r="AU19" s="113">
        <v>1</v>
      </c>
      <c r="AV19" s="102">
        <f t="shared" si="19"/>
        <v>5</v>
      </c>
      <c r="AW19" s="108">
        <v>2</v>
      </c>
      <c r="AX19" s="109">
        <f t="shared" si="20"/>
        <v>4</v>
      </c>
      <c r="AY19" s="72"/>
      <c r="AZ19" s="72"/>
      <c r="BA19" s="108">
        <v>1</v>
      </c>
      <c r="BB19" s="108">
        <v>1</v>
      </c>
      <c r="BC19" s="108">
        <v>1</v>
      </c>
      <c r="BD19" s="108">
        <v>1</v>
      </c>
      <c r="BE19" s="113">
        <v>1</v>
      </c>
      <c r="BF19" s="102">
        <f t="shared" si="21"/>
        <v>5</v>
      </c>
      <c r="BG19" s="108">
        <v>2</v>
      </c>
      <c r="BH19" s="109">
        <f t="shared" si="22"/>
        <v>4</v>
      </c>
      <c r="BI19" s="72"/>
      <c r="BJ19" s="72"/>
      <c r="BK19" s="108">
        <v>1</v>
      </c>
      <c r="BL19" s="108">
        <v>1</v>
      </c>
      <c r="BM19" s="108">
        <v>1</v>
      </c>
      <c r="BN19" s="108">
        <v>1</v>
      </c>
      <c r="BO19" s="113">
        <v>1</v>
      </c>
      <c r="BP19" s="102">
        <f t="shared" si="23"/>
        <v>6</v>
      </c>
      <c r="BQ19" s="108">
        <v>3</v>
      </c>
      <c r="BR19" s="109">
        <f t="shared" si="24"/>
        <v>4</v>
      </c>
      <c r="BS19" s="72"/>
      <c r="BT19" s="72"/>
      <c r="BU19" s="108">
        <v>1</v>
      </c>
      <c r="BV19" s="108">
        <v>1</v>
      </c>
      <c r="BW19" s="108">
        <v>1</v>
      </c>
      <c r="BX19" s="108">
        <v>1</v>
      </c>
      <c r="BY19" s="113">
        <v>1</v>
      </c>
      <c r="BZ19" s="102">
        <f t="shared" si="25"/>
        <v>6</v>
      </c>
      <c r="CA19" s="103">
        <v>3</v>
      </c>
      <c r="CB19" s="109">
        <f t="shared" si="26"/>
        <v>4</v>
      </c>
      <c r="CC19" s="72"/>
      <c r="CD19" s="72"/>
      <c r="CE19" s="108">
        <v>1</v>
      </c>
      <c r="CF19" s="108">
        <v>1</v>
      </c>
      <c r="CG19" s="108">
        <v>1</v>
      </c>
      <c r="CH19" s="108">
        <v>1</v>
      </c>
      <c r="CI19" s="108">
        <v>1</v>
      </c>
      <c r="CJ19" s="102">
        <f t="shared" si="27"/>
        <v>0</v>
      </c>
      <c r="CK19" s="108"/>
      <c r="CL19" s="109">
        <f t="shared" si="28"/>
        <v>0</v>
      </c>
      <c r="CM19" s="72"/>
      <c r="CN19" s="72"/>
      <c r="CO19" s="108"/>
      <c r="CP19" s="108"/>
      <c r="CQ19" s="108"/>
      <c r="CR19" s="108"/>
      <c r="CS19" s="113"/>
      <c r="CT19" s="102">
        <f t="shared" si="29"/>
        <v>0</v>
      </c>
      <c r="CU19" s="108"/>
      <c r="CV19" s="109">
        <f t="shared" si="30"/>
        <v>0</v>
      </c>
      <c r="CW19" s="72"/>
      <c r="CX19" s="72"/>
      <c r="CY19" s="108"/>
      <c r="CZ19" s="108"/>
      <c r="DA19" s="108"/>
      <c r="DB19" s="108"/>
      <c r="DC19" s="113"/>
      <c r="DD19" s="103">
        <f t="shared" si="31"/>
        <v>0</v>
      </c>
      <c r="DE19" s="108"/>
      <c r="DF19" s="109"/>
      <c r="DG19" s="72"/>
      <c r="DH19" s="72"/>
      <c r="DI19" s="108"/>
      <c r="DJ19" s="108"/>
      <c r="DK19" s="108"/>
      <c r="DL19" s="108"/>
      <c r="DM19" s="113"/>
      <c r="DN19" s="108" t="s">
        <v>163</v>
      </c>
      <c r="DO19" s="108" t="s">
        <v>161</v>
      </c>
      <c r="DP19" s="108" t="s">
        <v>174</v>
      </c>
    </row>
    <row r="20" spans="1:120" ht="15.75" customHeight="1">
      <c r="A20" s="133">
        <v>16</v>
      </c>
      <c r="B20" s="108" t="s">
        <v>175</v>
      </c>
      <c r="C20" s="115">
        <f t="shared" si="0"/>
        <v>35</v>
      </c>
      <c r="D20" s="116">
        <f t="shared" ref="D20:F20" si="48">R20+AB20+AL20+AV20+BF20+BP20+BZ20+CJ20+CT20+DD20</f>
        <v>35</v>
      </c>
      <c r="E20" s="116">
        <f t="shared" si="48"/>
        <v>14</v>
      </c>
      <c r="F20" s="116">
        <f t="shared" si="48"/>
        <v>30</v>
      </c>
      <c r="G20" s="117">
        <f t="shared" si="2"/>
        <v>0.46666666666666667</v>
      </c>
      <c r="H20" s="102">
        <f t="shared" si="3"/>
        <v>6</v>
      </c>
      <c r="I20" s="103">
        <f t="shared" si="4"/>
        <v>6</v>
      </c>
      <c r="J20" s="103">
        <f t="shared" si="5"/>
        <v>6</v>
      </c>
      <c r="K20" s="103">
        <f t="shared" si="6"/>
        <v>5</v>
      </c>
      <c r="L20" s="103">
        <f t="shared" si="7"/>
        <v>4</v>
      </c>
      <c r="M20" s="103">
        <f t="shared" si="8"/>
        <v>4</v>
      </c>
      <c r="N20" s="103">
        <f t="shared" si="9"/>
        <v>4</v>
      </c>
      <c r="O20" s="103">
        <f t="shared" si="10"/>
        <v>0</v>
      </c>
      <c r="P20" s="103">
        <f t="shared" si="11"/>
        <v>0</v>
      </c>
      <c r="Q20" s="103">
        <f t="shared" si="12"/>
        <v>0</v>
      </c>
      <c r="R20" s="102">
        <f t="shared" si="13"/>
        <v>6</v>
      </c>
      <c r="S20" s="108">
        <v>3</v>
      </c>
      <c r="T20" s="109">
        <f t="shared" si="14"/>
        <v>4</v>
      </c>
      <c r="U20" s="108"/>
      <c r="V20" s="108"/>
      <c r="W20" s="108">
        <v>1</v>
      </c>
      <c r="X20" s="108">
        <v>1</v>
      </c>
      <c r="Y20" s="108">
        <v>1</v>
      </c>
      <c r="Z20" s="108">
        <v>1</v>
      </c>
      <c r="AA20" s="108">
        <v>1</v>
      </c>
      <c r="AB20" s="102">
        <f t="shared" si="15"/>
        <v>6</v>
      </c>
      <c r="AC20" s="108">
        <v>3</v>
      </c>
      <c r="AD20" s="109">
        <f t="shared" si="16"/>
        <v>4</v>
      </c>
      <c r="AE20" s="108"/>
      <c r="AF20" s="108"/>
      <c r="AG20" s="108">
        <v>1</v>
      </c>
      <c r="AH20" s="108">
        <v>1</v>
      </c>
      <c r="AI20" s="108">
        <v>1</v>
      </c>
      <c r="AJ20" s="108">
        <v>1</v>
      </c>
      <c r="AK20" s="108">
        <v>1</v>
      </c>
      <c r="AL20" s="102">
        <f t="shared" si="17"/>
        <v>6</v>
      </c>
      <c r="AM20" s="131">
        <v>3</v>
      </c>
      <c r="AN20" s="109">
        <f t="shared" si="18"/>
        <v>4</v>
      </c>
      <c r="AQ20" s="108">
        <v>1</v>
      </c>
      <c r="AR20" s="108">
        <v>1</v>
      </c>
      <c r="AS20" s="108">
        <v>1</v>
      </c>
      <c r="AT20" s="108">
        <v>1</v>
      </c>
      <c r="AU20" s="113">
        <v>1</v>
      </c>
      <c r="AV20" s="102">
        <f t="shared" si="19"/>
        <v>5</v>
      </c>
      <c r="AW20" s="131">
        <v>2</v>
      </c>
      <c r="AX20" s="109">
        <f t="shared" si="20"/>
        <v>4</v>
      </c>
      <c r="BA20" s="108">
        <v>1</v>
      </c>
      <c r="BB20" s="108">
        <v>1</v>
      </c>
      <c r="BC20" s="108">
        <v>1</v>
      </c>
      <c r="BD20" s="108">
        <v>1</v>
      </c>
      <c r="BE20" s="113">
        <v>1</v>
      </c>
      <c r="BF20" s="102">
        <f t="shared" si="21"/>
        <v>4</v>
      </c>
      <c r="BG20" s="108">
        <v>1</v>
      </c>
      <c r="BH20" s="109">
        <f t="shared" si="22"/>
        <v>4</v>
      </c>
      <c r="BI20" s="72"/>
      <c r="BJ20" s="72"/>
      <c r="BK20" s="108">
        <v>1</v>
      </c>
      <c r="BL20" s="108">
        <v>1</v>
      </c>
      <c r="BM20" s="108">
        <v>1</v>
      </c>
      <c r="BN20" s="108">
        <v>1</v>
      </c>
      <c r="BO20" s="113">
        <v>1</v>
      </c>
      <c r="BP20" s="102">
        <f t="shared" si="23"/>
        <v>4</v>
      </c>
      <c r="BQ20" s="108">
        <v>1</v>
      </c>
      <c r="BR20" s="109">
        <f t="shared" si="24"/>
        <v>4</v>
      </c>
      <c r="BS20" s="108"/>
      <c r="BT20" s="72"/>
      <c r="BU20" s="108">
        <v>1</v>
      </c>
      <c r="BV20" s="108">
        <v>1</v>
      </c>
      <c r="BW20" s="108">
        <v>1</v>
      </c>
      <c r="BX20" s="108">
        <v>1</v>
      </c>
      <c r="BY20" s="113">
        <v>1</v>
      </c>
      <c r="BZ20" s="102">
        <f t="shared" si="25"/>
        <v>4</v>
      </c>
      <c r="CA20" s="103">
        <v>1</v>
      </c>
      <c r="CB20" s="109">
        <f t="shared" si="26"/>
        <v>4</v>
      </c>
      <c r="CC20" s="72"/>
      <c r="CD20" s="72"/>
      <c r="CE20" s="108">
        <v>1</v>
      </c>
      <c r="CF20" s="108">
        <v>1</v>
      </c>
      <c r="CG20" s="108">
        <v>1</v>
      </c>
      <c r="CH20" s="108">
        <v>1</v>
      </c>
      <c r="CI20" s="108">
        <v>1</v>
      </c>
      <c r="CJ20" s="102">
        <f t="shared" si="27"/>
        <v>0</v>
      </c>
      <c r="CK20" s="108"/>
      <c r="CL20" s="109">
        <f t="shared" si="28"/>
        <v>0</v>
      </c>
      <c r="CM20" s="72"/>
      <c r="CN20" s="72"/>
      <c r="CO20" s="108"/>
      <c r="CP20" s="108"/>
      <c r="CQ20" s="108"/>
      <c r="CR20" s="108"/>
      <c r="CS20" s="113"/>
      <c r="CT20" s="102">
        <f t="shared" si="29"/>
        <v>0</v>
      </c>
      <c r="CU20" s="108">
        <v>0</v>
      </c>
      <c r="CV20" s="109">
        <f t="shared" si="30"/>
        <v>2</v>
      </c>
      <c r="CW20" s="72"/>
      <c r="CX20" s="72"/>
      <c r="CY20" s="108">
        <v>1</v>
      </c>
      <c r="CZ20" s="108">
        <v>1</v>
      </c>
      <c r="DA20" s="73">
        <v>0</v>
      </c>
      <c r="DB20" s="73">
        <v>0</v>
      </c>
      <c r="DC20" s="113">
        <v>0</v>
      </c>
      <c r="DD20" s="103">
        <f t="shared" si="31"/>
        <v>0</v>
      </c>
      <c r="DE20" s="108"/>
      <c r="DF20" s="109"/>
      <c r="DG20" s="72"/>
      <c r="DH20" s="72"/>
      <c r="DI20" s="108"/>
      <c r="DJ20" s="108"/>
      <c r="DK20" s="108"/>
      <c r="DL20" s="108"/>
      <c r="DM20" s="113"/>
      <c r="DN20" s="108" t="s">
        <v>157</v>
      </c>
      <c r="DO20" s="108" t="s">
        <v>161</v>
      </c>
      <c r="DP20" s="108" t="s">
        <v>175</v>
      </c>
    </row>
    <row r="21" spans="1:120" ht="15.75" customHeight="1">
      <c r="A21" s="133">
        <v>17</v>
      </c>
      <c r="B21" s="131" t="s">
        <v>176</v>
      </c>
      <c r="C21" s="115">
        <f t="shared" si="0"/>
        <v>34</v>
      </c>
      <c r="D21" s="116">
        <f t="shared" ref="D21:F21" si="49">R21+AB21+AL21+AV21+BF21+BP21+BZ21+CJ21+CT21+DD21</f>
        <v>40</v>
      </c>
      <c r="E21" s="116">
        <f t="shared" si="49"/>
        <v>5</v>
      </c>
      <c r="F21" s="116">
        <f t="shared" si="49"/>
        <v>35</v>
      </c>
      <c r="G21" s="117">
        <f t="shared" si="2"/>
        <v>0.14285714285714285</v>
      </c>
      <c r="H21" s="102">
        <f t="shared" si="3"/>
        <v>3</v>
      </c>
      <c r="I21" s="103">
        <f t="shared" si="4"/>
        <v>4</v>
      </c>
      <c r="J21" s="103">
        <f t="shared" si="5"/>
        <v>3</v>
      </c>
      <c r="K21" s="103">
        <f t="shared" si="6"/>
        <v>4</v>
      </c>
      <c r="L21" s="103">
        <f t="shared" si="7"/>
        <v>4</v>
      </c>
      <c r="M21" s="103">
        <f t="shared" si="8"/>
        <v>4</v>
      </c>
      <c r="N21" s="103">
        <f t="shared" si="9"/>
        <v>4</v>
      </c>
      <c r="O21" s="103">
        <f t="shared" si="10"/>
        <v>4</v>
      </c>
      <c r="P21" s="103">
        <f t="shared" si="11"/>
        <v>5</v>
      </c>
      <c r="Q21" s="103">
        <f t="shared" si="12"/>
        <v>5</v>
      </c>
      <c r="R21" s="102">
        <f t="shared" si="13"/>
        <v>3</v>
      </c>
      <c r="S21" s="131">
        <v>0</v>
      </c>
      <c r="T21" s="109">
        <f t="shared" si="14"/>
        <v>4</v>
      </c>
      <c r="W21" s="108">
        <v>1</v>
      </c>
      <c r="X21" s="108">
        <v>1</v>
      </c>
      <c r="Y21" s="108">
        <v>1</v>
      </c>
      <c r="Z21" s="108">
        <v>1</v>
      </c>
      <c r="AA21" s="108">
        <v>1</v>
      </c>
      <c r="AB21" s="102">
        <f t="shared" si="15"/>
        <v>4</v>
      </c>
      <c r="AC21" s="131">
        <v>0</v>
      </c>
      <c r="AD21" s="109">
        <f t="shared" si="16"/>
        <v>3</v>
      </c>
      <c r="AF21" s="81">
        <v>1</v>
      </c>
      <c r="AG21" s="108">
        <v>1</v>
      </c>
      <c r="AH21" s="108">
        <v>1</v>
      </c>
      <c r="AI21" s="108">
        <v>1</v>
      </c>
      <c r="AJ21" s="108">
        <v>1</v>
      </c>
      <c r="AK21" s="108">
        <v>1</v>
      </c>
      <c r="AL21" s="102">
        <f t="shared" si="17"/>
        <v>3</v>
      </c>
      <c r="AM21" s="131">
        <v>0</v>
      </c>
      <c r="AN21" s="109">
        <f t="shared" si="18"/>
        <v>4</v>
      </c>
      <c r="AQ21" s="108">
        <v>1</v>
      </c>
      <c r="AR21" s="108">
        <v>1</v>
      </c>
      <c r="AS21" s="108">
        <v>1</v>
      </c>
      <c r="AT21" s="108">
        <v>1</v>
      </c>
      <c r="AU21" s="113">
        <v>1</v>
      </c>
      <c r="AV21" s="102">
        <f t="shared" si="19"/>
        <v>4</v>
      </c>
      <c r="AW21" s="131">
        <v>1</v>
      </c>
      <c r="AX21" s="109">
        <f t="shared" si="20"/>
        <v>4</v>
      </c>
      <c r="BA21" s="108">
        <v>1</v>
      </c>
      <c r="BB21" s="108">
        <v>1</v>
      </c>
      <c r="BC21" s="108">
        <v>1</v>
      </c>
      <c r="BD21" s="108">
        <v>1</v>
      </c>
      <c r="BE21" s="113">
        <v>1</v>
      </c>
      <c r="BF21" s="102">
        <f t="shared" si="21"/>
        <v>4</v>
      </c>
      <c r="BG21" s="131">
        <v>0</v>
      </c>
      <c r="BH21" s="109">
        <f t="shared" si="22"/>
        <v>3</v>
      </c>
      <c r="BJ21" s="81">
        <v>1</v>
      </c>
      <c r="BK21" s="108">
        <v>1</v>
      </c>
      <c r="BL21" s="108">
        <v>1</v>
      </c>
      <c r="BM21" s="108">
        <v>1</v>
      </c>
      <c r="BN21" s="108">
        <v>1</v>
      </c>
      <c r="BO21" s="113">
        <v>1</v>
      </c>
      <c r="BP21" s="102">
        <f t="shared" si="23"/>
        <v>4</v>
      </c>
      <c r="BQ21" s="131">
        <v>0</v>
      </c>
      <c r="BR21" s="109">
        <f t="shared" si="24"/>
        <v>3</v>
      </c>
      <c r="BT21" s="81">
        <v>1</v>
      </c>
      <c r="BU21" s="131">
        <v>1</v>
      </c>
      <c r="BV21" s="131">
        <v>1</v>
      </c>
      <c r="BW21" s="131">
        <v>1</v>
      </c>
      <c r="BX21" s="131">
        <v>1</v>
      </c>
      <c r="BY21" s="132">
        <v>1</v>
      </c>
      <c r="BZ21" s="102">
        <f t="shared" si="25"/>
        <v>4</v>
      </c>
      <c r="CA21" s="103">
        <v>1</v>
      </c>
      <c r="CB21" s="109">
        <f t="shared" si="26"/>
        <v>4</v>
      </c>
      <c r="CC21" s="72"/>
      <c r="CD21" s="72"/>
      <c r="CE21" s="108">
        <v>1</v>
      </c>
      <c r="CF21" s="108">
        <v>1</v>
      </c>
      <c r="CG21" s="108">
        <v>1</v>
      </c>
      <c r="CH21" s="108">
        <v>1</v>
      </c>
      <c r="CI21" s="108">
        <v>1</v>
      </c>
      <c r="CJ21" s="102">
        <f t="shared" si="27"/>
        <v>4</v>
      </c>
      <c r="CK21" s="131">
        <v>1</v>
      </c>
      <c r="CL21" s="109">
        <f t="shared" si="28"/>
        <v>4</v>
      </c>
      <c r="CO21" s="108">
        <v>1</v>
      </c>
      <c r="CP21" s="108">
        <v>1</v>
      </c>
      <c r="CQ21" s="108">
        <v>1</v>
      </c>
      <c r="CR21" s="108">
        <v>1</v>
      </c>
      <c r="CS21" s="113">
        <v>1</v>
      </c>
      <c r="CT21" s="102">
        <f t="shared" si="29"/>
        <v>5</v>
      </c>
      <c r="CU21" s="131">
        <v>2</v>
      </c>
      <c r="CV21" s="109">
        <f t="shared" si="30"/>
        <v>4</v>
      </c>
      <c r="CW21" s="72"/>
      <c r="CX21" s="72"/>
      <c r="CY21" s="108">
        <v>1</v>
      </c>
      <c r="CZ21" s="108">
        <v>1</v>
      </c>
      <c r="DA21" s="108">
        <v>1</v>
      </c>
      <c r="DB21" s="108">
        <v>1</v>
      </c>
      <c r="DC21" s="113">
        <v>1</v>
      </c>
      <c r="DD21" s="103">
        <f t="shared" si="31"/>
        <v>5</v>
      </c>
      <c r="DE21" s="131">
        <v>0</v>
      </c>
      <c r="DF21" s="109">
        <f>DI21+DJ21+DK21+DL21-DH21-DG21</f>
        <v>2</v>
      </c>
      <c r="DG21" s="81">
        <v>1</v>
      </c>
      <c r="DH21" s="81">
        <v>1</v>
      </c>
      <c r="DI21" s="134">
        <v>1</v>
      </c>
      <c r="DJ21" s="134">
        <v>1</v>
      </c>
      <c r="DK21" s="134">
        <v>1</v>
      </c>
      <c r="DL21" s="134">
        <v>1</v>
      </c>
      <c r="DM21" s="135">
        <v>1</v>
      </c>
      <c r="DN21" s="108" t="s">
        <v>157</v>
      </c>
      <c r="DO21" s="108" t="s">
        <v>161</v>
      </c>
      <c r="DP21" s="131" t="s">
        <v>176</v>
      </c>
    </row>
    <row r="22" spans="1:120" ht="15.75" customHeight="1">
      <c r="A22" s="133">
        <v>18</v>
      </c>
      <c r="B22" s="108" t="s">
        <v>177</v>
      </c>
      <c r="C22" s="115">
        <f t="shared" si="0"/>
        <v>33</v>
      </c>
      <c r="D22" s="116">
        <f t="shared" ref="D22:F22" si="50">R22+AB22+AL22+AV22+BF22+BP22+BZ22+CJ22+CT22+DD22</f>
        <v>33</v>
      </c>
      <c r="E22" s="116">
        <f t="shared" si="50"/>
        <v>14</v>
      </c>
      <c r="F22" s="116">
        <f t="shared" si="50"/>
        <v>27</v>
      </c>
      <c r="G22" s="117">
        <f t="shared" si="2"/>
        <v>0.51851851851851849</v>
      </c>
      <c r="H22" s="102">
        <f t="shared" si="3"/>
        <v>0</v>
      </c>
      <c r="I22" s="103">
        <f t="shared" si="4"/>
        <v>5</v>
      </c>
      <c r="J22" s="103">
        <f t="shared" si="5"/>
        <v>6</v>
      </c>
      <c r="K22" s="103">
        <f t="shared" si="6"/>
        <v>5</v>
      </c>
      <c r="L22" s="103">
        <f t="shared" si="7"/>
        <v>5</v>
      </c>
      <c r="M22" s="103">
        <f t="shared" si="8"/>
        <v>5</v>
      </c>
      <c r="N22" s="103">
        <f t="shared" si="9"/>
        <v>5</v>
      </c>
      <c r="O22" s="103">
        <f t="shared" si="10"/>
        <v>2</v>
      </c>
      <c r="P22" s="103">
        <f t="shared" si="11"/>
        <v>0</v>
      </c>
      <c r="Q22" s="103">
        <f t="shared" si="12"/>
        <v>0</v>
      </c>
      <c r="R22" s="102">
        <f t="shared" si="13"/>
        <v>0</v>
      </c>
      <c r="S22" s="108"/>
      <c r="T22" s="109">
        <f t="shared" si="14"/>
        <v>0</v>
      </c>
      <c r="U22" s="72"/>
      <c r="V22" s="72"/>
      <c r="W22" s="108"/>
      <c r="X22" s="108"/>
      <c r="Y22" s="108"/>
      <c r="Z22" s="108"/>
      <c r="AA22" s="108"/>
      <c r="AB22" s="102">
        <f t="shared" si="15"/>
        <v>5</v>
      </c>
      <c r="AC22" s="108">
        <v>2</v>
      </c>
      <c r="AD22" s="109">
        <f t="shared" si="16"/>
        <v>4</v>
      </c>
      <c r="AE22" s="72"/>
      <c r="AF22" s="72"/>
      <c r="AG22" s="108">
        <v>1</v>
      </c>
      <c r="AH22" s="108">
        <v>1</v>
      </c>
      <c r="AI22" s="108">
        <v>1</v>
      </c>
      <c r="AJ22" s="108">
        <v>1</v>
      </c>
      <c r="AK22" s="108">
        <v>1</v>
      </c>
      <c r="AL22" s="102">
        <f t="shared" si="17"/>
        <v>6</v>
      </c>
      <c r="AM22" s="131">
        <v>3</v>
      </c>
      <c r="AN22" s="109">
        <f t="shared" si="18"/>
        <v>4</v>
      </c>
      <c r="AQ22" s="108">
        <v>1</v>
      </c>
      <c r="AR22" s="108">
        <v>1</v>
      </c>
      <c r="AS22" s="108">
        <v>1</v>
      </c>
      <c r="AT22" s="108">
        <v>1</v>
      </c>
      <c r="AU22" s="113">
        <v>1</v>
      </c>
      <c r="AV22" s="102">
        <f t="shared" si="19"/>
        <v>5</v>
      </c>
      <c r="AW22" s="108">
        <v>2</v>
      </c>
      <c r="AX22" s="109">
        <f t="shared" si="20"/>
        <v>4</v>
      </c>
      <c r="AY22" s="108"/>
      <c r="AZ22" s="72"/>
      <c r="BA22" s="108">
        <v>1</v>
      </c>
      <c r="BB22" s="108">
        <v>1</v>
      </c>
      <c r="BC22" s="108">
        <v>1</v>
      </c>
      <c r="BD22" s="108">
        <v>1</v>
      </c>
      <c r="BE22" s="113">
        <v>1</v>
      </c>
      <c r="BF22" s="102">
        <f t="shared" si="21"/>
        <v>5</v>
      </c>
      <c r="BG22" s="108">
        <v>2</v>
      </c>
      <c r="BH22" s="109">
        <f t="shared" si="22"/>
        <v>4</v>
      </c>
      <c r="BI22" s="72"/>
      <c r="BJ22" s="72"/>
      <c r="BK22" s="108">
        <v>1</v>
      </c>
      <c r="BL22" s="108">
        <v>1</v>
      </c>
      <c r="BM22" s="108">
        <v>1</v>
      </c>
      <c r="BN22" s="108">
        <v>1</v>
      </c>
      <c r="BO22" s="113">
        <v>1</v>
      </c>
      <c r="BP22" s="102">
        <f t="shared" si="23"/>
        <v>5</v>
      </c>
      <c r="BQ22" s="108">
        <v>2</v>
      </c>
      <c r="BR22" s="109">
        <f t="shared" si="24"/>
        <v>4</v>
      </c>
      <c r="BS22" s="72"/>
      <c r="BT22" s="72"/>
      <c r="BU22" s="108">
        <v>1</v>
      </c>
      <c r="BV22" s="108">
        <v>1</v>
      </c>
      <c r="BW22" s="108">
        <v>1</v>
      </c>
      <c r="BX22" s="108">
        <v>1</v>
      </c>
      <c r="BY22" s="113">
        <v>1</v>
      </c>
      <c r="BZ22" s="102">
        <f t="shared" si="25"/>
        <v>5</v>
      </c>
      <c r="CA22" s="103">
        <v>2</v>
      </c>
      <c r="CB22" s="109">
        <f t="shared" si="26"/>
        <v>4</v>
      </c>
      <c r="CC22" s="72"/>
      <c r="CD22" s="72"/>
      <c r="CE22" s="108">
        <v>1</v>
      </c>
      <c r="CF22" s="108">
        <v>1</v>
      </c>
      <c r="CG22" s="108">
        <v>1</v>
      </c>
      <c r="CH22" s="108">
        <v>1</v>
      </c>
      <c r="CI22" s="108">
        <v>1</v>
      </c>
      <c r="CJ22" s="102">
        <f t="shared" si="27"/>
        <v>2</v>
      </c>
      <c r="CK22" s="108">
        <v>1</v>
      </c>
      <c r="CL22" s="109">
        <f t="shared" si="28"/>
        <v>3</v>
      </c>
      <c r="CM22" s="72"/>
      <c r="CN22" s="72"/>
      <c r="CO22" s="108">
        <v>1</v>
      </c>
      <c r="CP22" s="108">
        <v>1</v>
      </c>
      <c r="CQ22" s="108">
        <v>1</v>
      </c>
      <c r="CR22" s="73">
        <v>0</v>
      </c>
      <c r="CS22" s="113">
        <v>0</v>
      </c>
      <c r="CT22" s="102">
        <f t="shared" si="29"/>
        <v>0</v>
      </c>
      <c r="CU22" s="108"/>
      <c r="CV22" s="109">
        <f t="shared" si="30"/>
        <v>0</v>
      </c>
      <c r="CW22" s="72"/>
      <c r="CX22" s="72"/>
      <c r="CY22" s="108"/>
      <c r="CZ22" s="108"/>
      <c r="DA22" s="108"/>
      <c r="DB22" s="108"/>
      <c r="DC22" s="113"/>
      <c r="DD22" s="103">
        <f t="shared" si="31"/>
        <v>0</v>
      </c>
      <c r="DE22" s="108"/>
      <c r="DF22" s="109"/>
      <c r="DG22" s="72"/>
      <c r="DH22" s="72"/>
      <c r="DI22" s="108"/>
      <c r="DJ22" s="108"/>
      <c r="DK22" s="108"/>
      <c r="DL22" s="108"/>
      <c r="DM22" s="113"/>
      <c r="DN22" s="108" t="s">
        <v>163</v>
      </c>
      <c r="DO22" s="136">
        <v>43507</v>
      </c>
      <c r="DP22" s="108" t="s">
        <v>177</v>
      </c>
    </row>
    <row r="23" spans="1:120" ht="15.75" customHeight="1">
      <c r="A23" s="133">
        <v>19</v>
      </c>
      <c r="B23" s="108" t="s">
        <v>178</v>
      </c>
      <c r="C23" s="115">
        <f t="shared" si="0"/>
        <v>32</v>
      </c>
      <c r="D23" s="116">
        <f t="shared" ref="D23:F23" si="51">R23+AB23+AL23+AV23+BF23+BP23+BZ23+CJ23+CT23+DD23</f>
        <v>32</v>
      </c>
      <c r="E23" s="116">
        <f t="shared" si="51"/>
        <v>14</v>
      </c>
      <c r="F23" s="116">
        <f t="shared" si="51"/>
        <v>24</v>
      </c>
      <c r="G23" s="117">
        <f t="shared" si="2"/>
        <v>0.58333333333333337</v>
      </c>
      <c r="H23" s="102">
        <f t="shared" si="3"/>
        <v>0</v>
      </c>
      <c r="I23" s="103">
        <f t="shared" si="4"/>
        <v>5</v>
      </c>
      <c r="J23" s="103">
        <f t="shared" si="5"/>
        <v>4</v>
      </c>
      <c r="K23" s="103">
        <f t="shared" si="6"/>
        <v>6</v>
      </c>
      <c r="L23" s="103">
        <f t="shared" si="7"/>
        <v>6</v>
      </c>
      <c r="M23" s="103">
        <f t="shared" si="8"/>
        <v>6</v>
      </c>
      <c r="N23" s="103">
        <f t="shared" si="9"/>
        <v>5</v>
      </c>
      <c r="O23" s="103">
        <f t="shared" si="10"/>
        <v>0</v>
      </c>
      <c r="P23" s="103">
        <f t="shared" si="11"/>
        <v>0</v>
      </c>
      <c r="Q23" s="103">
        <f t="shared" si="12"/>
        <v>0</v>
      </c>
      <c r="R23" s="102">
        <f t="shared" si="13"/>
        <v>0</v>
      </c>
      <c r="S23" s="108"/>
      <c r="T23" s="109">
        <f t="shared" si="14"/>
        <v>0</v>
      </c>
      <c r="U23" s="108"/>
      <c r="V23" s="72"/>
      <c r="W23" s="108"/>
      <c r="X23" s="108"/>
      <c r="Y23" s="108"/>
      <c r="Z23" s="108"/>
      <c r="AA23" s="108"/>
      <c r="AB23" s="102">
        <f t="shared" si="15"/>
        <v>5</v>
      </c>
      <c r="AC23" s="108">
        <v>2</v>
      </c>
      <c r="AD23" s="109">
        <f t="shared" si="16"/>
        <v>4</v>
      </c>
      <c r="AE23" s="72"/>
      <c r="AF23" s="72"/>
      <c r="AG23" s="108">
        <v>1</v>
      </c>
      <c r="AH23" s="108">
        <v>1</v>
      </c>
      <c r="AI23" s="108">
        <v>1</v>
      </c>
      <c r="AJ23" s="108">
        <v>1</v>
      </c>
      <c r="AK23" s="108">
        <v>1</v>
      </c>
      <c r="AL23" s="102">
        <f t="shared" si="17"/>
        <v>4</v>
      </c>
      <c r="AM23" s="108">
        <v>1</v>
      </c>
      <c r="AN23" s="109">
        <f t="shared" si="18"/>
        <v>4</v>
      </c>
      <c r="AO23" s="72"/>
      <c r="AP23" s="72"/>
      <c r="AQ23" s="108">
        <v>1</v>
      </c>
      <c r="AR23" s="108">
        <v>1</v>
      </c>
      <c r="AS23" s="108">
        <v>1</v>
      </c>
      <c r="AT23" s="108">
        <v>1</v>
      </c>
      <c r="AU23" s="113">
        <v>1</v>
      </c>
      <c r="AV23" s="102">
        <f t="shared" si="19"/>
        <v>6</v>
      </c>
      <c r="AW23" s="108">
        <v>3</v>
      </c>
      <c r="AX23" s="109">
        <f t="shared" si="20"/>
        <v>4</v>
      </c>
      <c r="AY23" s="72"/>
      <c r="AZ23" s="72"/>
      <c r="BA23" s="108">
        <v>1</v>
      </c>
      <c r="BB23" s="108">
        <v>1</v>
      </c>
      <c r="BC23" s="108">
        <v>1</v>
      </c>
      <c r="BD23" s="108">
        <v>1</v>
      </c>
      <c r="BE23" s="113">
        <v>1</v>
      </c>
      <c r="BF23" s="102">
        <f t="shared" si="21"/>
        <v>6</v>
      </c>
      <c r="BG23" s="108">
        <v>3</v>
      </c>
      <c r="BH23" s="109">
        <f t="shared" si="22"/>
        <v>4</v>
      </c>
      <c r="BI23" s="72"/>
      <c r="BJ23" s="72"/>
      <c r="BK23" s="108">
        <v>1</v>
      </c>
      <c r="BL23" s="108">
        <v>1</v>
      </c>
      <c r="BM23" s="108">
        <v>1</v>
      </c>
      <c r="BN23" s="108">
        <v>1</v>
      </c>
      <c r="BO23" s="113">
        <v>1</v>
      </c>
      <c r="BP23" s="102">
        <f t="shared" si="23"/>
        <v>6</v>
      </c>
      <c r="BQ23" s="108">
        <v>3</v>
      </c>
      <c r="BR23" s="109">
        <f t="shared" si="24"/>
        <v>4</v>
      </c>
      <c r="BS23" s="72"/>
      <c r="BT23" s="72"/>
      <c r="BU23" s="108">
        <v>1</v>
      </c>
      <c r="BV23" s="108">
        <v>1</v>
      </c>
      <c r="BW23" s="108">
        <v>1</v>
      </c>
      <c r="BX23" s="108">
        <v>1</v>
      </c>
      <c r="BY23" s="113">
        <v>1</v>
      </c>
      <c r="BZ23" s="102">
        <f t="shared" si="25"/>
        <v>5</v>
      </c>
      <c r="CA23" s="103">
        <v>2</v>
      </c>
      <c r="CB23" s="109">
        <f t="shared" si="26"/>
        <v>4</v>
      </c>
      <c r="CC23" s="72"/>
      <c r="CD23" s="72"/>
      <c r="CE23" s="108">
        <v>1</v>
      </c>
      <c r="CF23" s="108">
        <v>1</v>
      </c>
      <c r="CG23" s="108">
        <v>1</v>
      </c>
      <c r="CH23" s="108">
        <v>1</v>
      </c>
      <c r="CI23" s="108">
        <v>1</v>
      </c>
      <c r="CJ23" s="102">
        <f t="shared" si="27"/>
        <v>0</v>
      </c>
      <c r="CK23" s="108"/>
      <c r="CL23" s="109">
        <f t="shared" si="28"/>
        <v>0</v>
      </c>
      <c r="CM23" s="72"/>
      <c r="CN23" s="72"/>
      <c r="CO23" s="108"/>
      <c r="CP23" s="108"/>
      <c r="CQ23" s="108"/>
      <c r="CR23" s="108"/>
      <c r="CS23" s="113"/>
      <c r="CT23" s="102">
        <f t="shared" si="29"/>
        <v>0</v>
      </c>
      <c r="CU23" s="108"/>
      <c r="CV23" s="109">
        <f t="shared" si="30"/>
        <v>0</v>
      </c>
      <c r="CW23" s="72"/>
      <c r="CX23" s="72"/>
      <c r="CY23" s="108"/>
      <c r="CZ23" s="108"/>
      <c r="DA23" s="108"/>
      <c r="DB23" s="108"/>
      <c r="DC23" s="113"/>
      <c r="DD23" s="103">
        <f t="shared" si="31"/>
        <v>0</v>
      </c>
      <c r="DE23" s="108"/>
      <c r="DF23" s="121"/>
      <c r="DG23" s="72"/>
      <c r="DH23" s="72"/>
      <c r="DI23" s="108"/>
      <c r="DJ23" s="108"/>
      <c r="DK23" s="108"/>
      <c r="DL23" s="108"/>
      <c r="DM23" s="113"/>
      <c r="DN23" s="108" t="s">
        <v>157</v>
      </c>
      <c r="DO23" s="136">
        <v>43507</v>
      </c>
      <c r="DP23" s="108" t="s">
        <v>178</v>
      </c>
    </row>
    <row r="24" spans="1:120" ht="15.75" customHeight="1">
      <c r="A24" s="133">
        <v>20</v>
      </c>
      <c r="B24" s="108" t="s">
        <v>179</v>
      </c>
      <c r="C24" s="115">
        <f t="shared" si="0"/>
        <v>31</v>
      </c>
      <c r="D24" s="116">
        <f t="shared" ref="D24:F24" si="52">R24+AB24+AL24+AV24+BF24+BP24+BZ24+CJ24+CT24+DD24</f>
        <v>31</v>
      </c>
      <c r="E24" s="116">
        <f t="shared" si="52"/>
        <v>13</v>
      </c>
      <c r="F24" s="116">
        <f t="shared" si="52"/>
        <v>21</v>
      </c>
      <c r="G24" s="117">
        <f t="shared" si="2"/>
        <v>0.61904761904761907</v>
      </c>
      <c r="H24" s="102">
        <f t="shared" si="3"/>
        <v>0</v>
      </c>
      <c r="I24" s="103">
        <f t="shared" si="4"/>
        <v>5</v>
      </c>
      <c r="J24" s="103">
        <f t="shared" si="5"/>
        <v>7</v>
      </c>
      <c r="K24" s="103">
        <f t="shared" si="6"/>
        <v>7</v>
      </c>
      <c r="L24" s="103">
        <f t="shared" si="7"/>
        <v>0</v>
      </c>
      <c r="M24" s="103">
        <f t="shared" si="8"/>
        <v>0</v>
      </c>
      <c r="N24" s="103">
        <f t="shared" si="9"/>
        <v>0</v>
      </c>
      <c r="O24" s="103">
        <f t="shared" si="10"/>
        <v>5</v>
      </c>
      <c r="P24" s="103">
        <f t="shared" si="11"/>
        <v>5</v>
      </c>
      <c r="Q24" s="103">
        <f t="shared" si="12"/>
        <v>2</v>
      </c>
      <c r="R24" s="102">
        <f t="shared" si="13"/>
        <v>0</v>
      </c>
      <c r="S24" s="72"/>
      <c r="T24" s="109">
        <f t="shared" si="14"/>
        <v>0</v>
      </c>
      <c r="U24" s="72"/>
      <c r="V24" s="72"/>
      <c r="W24" s="108"/>
      <c r="X24" s="108"/>
      <c r="Y24" s="108"/>
      <c r="Z24" s="108"/>
      <c r="AA24" s="108"/>
      <c r="AB24" s="102">
        <f t="shared" si="15"/>
        <v>5</v>
      </c>
      <c r="AC24" s="108">
        <v>2</v>
      </c>
      <c r="AD24" s="109">
        <f t="shared" si="16"/>
        <v>4</v>
      </c>
      <c r="AE24" s="72"/>
      <c r="AF24" s="72"/>
      <c r="AG24" s="108">
        <v>1</v>
      </c>
      <c r="AH24" s="108">
        <v>1</v>
      </c>
      <c r="AI24" s="108">
        <v>1</v>
      </c>
      <c r="AJ24" s="108">
        <v>1</v>
      </c>
      <c r="AK24" s="108">
        <v>1</v>
      </c>
      <c r="AL24" s="102">
        <f t="shared" si="17"/>
        <v>7</v>
      </c>
      <c r="AM24" s="108">
        <v>4</v>
      </c>
      <c r="AN24" s="109">
        <f t="shared" si="18"/>
        <v>4</v>
      </c>
      <c r="AO24" s="72"/>
      <c r="AP24" s="72"/>
      <c r="AQ24" s="108">
        <v>1</v>
      </c>
      <c r="AR24" s="108">
        <v>1</v>
      </c>
      <c r="AS24" s="108">
        <v>1</v>
      </c>
      <c r="AT24" s="108">
        <v>1</v>
      </c>
      <c r="AU24" s="113">
        <v>1</v>
      </c>
      <c r="AV24" s="102">
        <f t="shared" si="19"/>
        <v>7</v>
      </c>
      <c r="AW24" s="108">
        <v>4</v>
      </c>
      <c r="AX24" s="109">
        <f t="shared" si="20"/>
        <v>4</v>
      </c>
      <c r="AY24" s="108"/>
      <c r="AZ24" s="108"/>
      <c r="BA24" s="108">
        <v>1</v>
      </c>
      <c r="BB24" s="108">
        <v>1</v>
      </c>
      <c r="BC24" s="108">
        <v>1</v>
      </c>
      <c r="BD24" s="108">
        <v>1</v>
      </c>
      <c r="BE24" s="113">
        <v>1</v>
      </c>
      <c r="BF24" s="102">
        <f t="shared" si="21"/>
        <v>0</v>
      </c>
      <c r="BG24" s="108"/>
      <c r="BH24" s="109">
        <f t="shared" si="22"/>
        <v>0</v>
      </c>
      <c r="BI24" s="72"/>
      <c r="BJ24" s="72"/>
      <c r="BK24" s="108"/>
      <c r="BL24" s="108"/>
      <c r="BM24" s="108"/>
      <c r="BN24" s="108"/>
      <c r="BO24" s="113"/>
      <c r="BP24" s="102">
        <f t="shared" si="23"/>
        <v>0</v>
      </c>
      <c r="BQ24" s="108"/>
      <c r="BR24" s="109">
        <f t="shared" si="24"/>
        <v>0</v>
      </c>
      <c r="BS24" s="72"/>
      <c r="BT24" s="72"/>
      <c r="BU24" s="108"/>
      <c r="BV24" s="108"/>
      <c r="BW24" s="108"/>
      <c r="BX24" s="108"/>
      <c r="BY24" s="113"/>
      <c r="BZ24" s="102">
        <f t="shared" si="25"/>
        <v>0</v>
      </c>
      <c r="CA24" s="103"/>
      <c r="CB24" s="109">
        <f t="shared" si="26"/>
        <v>0</v>
      </c>
      <c r="CC24" s="72"/>
      <c r="CD24" s="72"/>
      <c r="CE24" s="108"/>
      <c r="CF24" s="108"/>
      <c r="CG24" s="108"/>
      <c r="CH24" s="108"/>
      <c r="CI24" s="108"/>
      <c r="CJ24" s="102">
        <f t="shared" si="27"/>
        <v>5</v>
      </c>
      <c r="CK24" s="108">
        <v>2</v>
      </c>
      <c r="CL24" s="109">
        <f t="shared" si="28"/>
        <v>4</v>
      </c>
      <c r="CM24" s="72"/>
      <c r="CN24" s="72"/>
      <c r="CO24" s="108">
        <v>1</v>
      </c>
      <c r="CP24" s="108">
        <v>1</v>
      </c>
      <c r="CQ24" s="108">
        <v>1</v>
      </c>
      <c r="CR24" s="108">
        <v>1</v>
      </c>
      <c r="CS24" s="113">
        <v>1</v>
      </c>
      <c r="CT24" s="102">
        <f t="shared" si="29"/>
        <v>5</v>
      </c>
      <c r="CU24" s="108">
        <v>1</v>
      </c>
      <c r="CV24" s="109">
        <f t="shared" si="30"/>
        <v>3</v>
      </c>
      <c r="CW24" s="72"/>
      <c r="CX24" s="118">
        <v>1</v>
      </c>
      <c r="CY24" s="108">
        <v>1</v>
      </c>
      <c r="CZ24" s="108">
        <v>1</v>
      </c>
      <c r="DA24" s="108">
        <v>1</v>
      </c>
      <c r="DB24" s="108">
        <v>1</v>
      </c>
      <c r="DC24" s="113">
        <v>1</v>
      </c>
      <c r="DD24" s="103">
        <f t="shared" si="31"/>
        <v>2</v>
      </c>
      <c r="DE24" s="108">
        <v>0</v>
      </c>
      <c r="DF24" s="109">
        <f>DI24+DJ24+DK24+DL24-DH24-DG24</f>
        <v>2</v>
      </c>
      <c r="DG24" s="72"/>
      <c r="DH24" s="118">
        <v>1</v>
      </c>
      <c r="DI24" s="119">
        <v>1</v>
      </c>
      <c r="DJ24" s="119">
        <v>1</v>
      </c>
      <c r="DK24" s="119">
        <v>1</v>
      </c>
      <c r="DL24" s="137">
        <v>0</v>
      </c>
      <c r="DM24" s="120">
        <v>1</v>
      </c>
      <c r="DN24" s="108" t="s">
        <v>157</v>
      </c>
      <c r="DO24" s="136">
        <v>43507</v>
      </c>
      <c r="DP24" s="108" t="s">
        <v>179</v>
      </c>
    </row>
    <row r="25" spans="1:120" ht="15.75" customHeight="1">
      <c r="A25" s="133">
        <v>21</v>
      </c>
      <c r="B25" s="108" t="s">
        <v>180</v>
      </c>
      <c r="C25" s="115">
        <f t="shared" si="0"/>
        <v>30</v>
      </c>
      <c r="D25" s="116">
        <f t="shared" ref="D25:F25" si="53">R25+AB25+AL25+AV25+BF25+BP25+BZ25+CJ25+CT25+DD25</f>
        <v>30</v>
      </c>
      <c r="E25" s="116">
        <f t="shared" si="53"/>
        <v>11</v>
      </c>
      <c r="F25" s="116">
        <f t="shared" si="53"/>
        <v>23</v>
      </c>
      <c r="G25" s="117">
        <f t="shared" si="2"/>
        <v>0.47826086956521741</v>
      </c>
      <c r="H25" s="102">
        <f t="shared" si="3"/>
        <v>5</v>
      </c>
      <c r="I25" s="103">
        <f t="shared" si="4"/>
        <v>5</v>
      </c>
      <c r="J25" s="103">
        <f t="shared" si="5"/>
        <v>5</v>
      </c>
      <c r="K25" s="103">
        <f t="shared" si="6"/>
        <v>5</v>
      </c>
      <c r="L25" s="103">
        <f t="shared" si="7"/>
        <v>6</v>
      </c>
      <c r="M25" s="103">
        <f t="shared" si="8"/>
        <v>4</v>
      </c>
      <c r="N25" s="103">
        <f t="shared" si="9"/>
        <v>0</v>
      </c>
      <c r="O25" s="103">
        <f t="shared" si="10"/>
        <v>0</v>
      </c>
      <c r="P25" s="103">
        <f t="shared" si="11"/>
        <v>0</v>
      </c>
      <c r="Q25" s="103">
        <f t="shared" si="12"/>
        <v>0</v>
      </c>
      <c r="R25" s="102">
        <f t="shared" si="13"/>
        <v>5</v>
      </c>
      <c r="S25" s="108">
        <v>2</v>
      </c>
      <c r="T25" s="109">
        <f t="shared" si="14"/>
        <v>4</v>
      </c>
      <c r="U25" s="72"/>
      <c r="V25" s="72"/>
      <c r="W25" s="108">
        <v>1</v>
      </c>
      <c r="X25" s="108">
        <v>1</v>
      </c>
      <c r="Y25" s="108">
        <v>1</v>
      </c>
      <c r="Z25" s="108">
        <v>1</v>
      </c>
      <c r="AA25" s="108">
        <v>1</v>
      </c>
      <c r="AB25" s="102">
        <f t="shared" si="15"/>
        <v>5</v>
      </c>
      <c r="AC25" s="108">
        <v>2</v>
      </c>
      <c r="AD25" s="109">
        <f t="shared" si="16"/>
        <v>4</v>
      </c>
      <c r="AE25" s="72"/>
      <c r="AF25" s="72"/>
      <c r="AG25" s="108">
        <v>1</v>
      </c>
      <c r="AH25" s="108">
        <v>1</v>
      </c>
      <c r="AI25" s="108">
        <v>1</v>
      </c>
      <c r="AJ25" s="108">
        <v>1</v>
      </c>
      <c r="AK25" s="108">
        <v>1</v>
      </c>
      <c r="AL25" s="102">
        <f t="shared" si="17"/>
        <v>5</v>
      </c>
      <c r="AM25" s="108">
        <v>2</v>
      </c>
      <c r="AN25" s="109">
        <f t="shared" si="18"/>
        <v>4</v>
      </c>
      <c r="AO25" s="72"/>
      <c r="AP25" s="72"/>
      <c r="AQ25" s="108">
        <v>1</v>
      </c>
      <c r="AR25" s="108">
        <v>1</v>
      </c>
      <c r="AS25" s="108">
        <v>1</v>
      </c>
      <c r="AT25" s="108">
        <v>1</v>
      </c>
      <c r="AU25" s="113">
        <v>1</v>
      </c>
      <c r="AV25" s="102">
        <f t="shared" si="19"/>
        <v>5</v>
      </c>
      <c r="AW25" s="108">
        <v>2</v>
      </c>
      <c r="AX25" s="109">
        <f t="shared" si="20"/>
        <v>4</v>
      </c>
      <c r="AY25" s="72"/>
      <c r="AZ25" s="72"/>
      <c r="BA25" s="108">
        <v>1</v>
      </c>
      <c r="BB25" s="108">
        <v>1</v>
      </c>
      <c r="BC25" s="108">
        <v>1</v>
      </c>
      <c r="BD25" s="108">
        <v>1</v>
      </c>
      <c r="BE25" s="113">
        <v>1</v>
      </c>
      <c r="BF25" s="102">
        <f t="shared" si="21"/>
        <v>6</v>
      </c>
      <c r="BG25" s="108">
        <v>3</v>
      </c>
      <c r="BH25" s="109">
        <f t="shared" si="22"/>
        <v>4</v>
      </c>
      <c r="BI25" s="72"/>
      <c r="BJ25" s="72"/>
      <c r="BK25" s="108">
        <v>1</v>
      </c>
      <c r="BL25" s="108">
        <v>1</v>
      </c>
      <c r="BM25" s="108">
        <v>1</v>
      </c>
      <c r="BN25" s="108">
        <v>1</v>
      </c>
      <c r="BO25" s="113">
        <v>1</v>
      </c>
      <c r="BP25" s="102">
        <f t="shared" si="23"/>
        <v>4</v>
      </c>
      <c r="BQ25" s="108">
        <v>0</v>
      </c>
      <c r="BR25" s="109">
        <f t="shared" si="24"/>
        <v>3</v>
      </c>
      <c r="BS25" s="118">
        <v>1</v>
      </c>
      <c r="BT25" s="72"/>
      <c r="BU25" s="108">
        <v>1</v>
      </c>
      <c r="BV25" s="108">
        <v>1</v>
      </c>
      <c r="BW25" s="108">
        <v>1</v>
      </c>
      <c r="BX25" s="108">
        <v>1</v>
      </c>
      <c r="BY25" s="113">
        <v>1</v>
      </c>
      <c r="BZ25" s="102">
        <f t="shared" si="25"/>
        <v>0</v>
      </c>
      <c r="CA25" s="103"/>
      <c r="CB25" s="109">
        <f t="shared" si="26"/>
        <v>0</v>
      </c>
      <c r="CC25" s="72"/>
      <c r="CD25" s="72"/>
      <c r="CE25" s="108"/>
      <c r="CF25" s="108"/>
      <c r="CG25" s="108"/>
      <c r="CH25" s="108"/>
      <c r="CI25" s="108"/>
      <c r="CJ25" s="102">
        <f t="shared" si="27"/>
        <v>0</v>
      </c>
      <c r="CK25" s="108"/>
      <c r="CL25" s="109">
        <f t="shared" si="28"/>
        <v>0</v>
      </c>
      <c r="CM25" s="72"/>
      <c r="CN25" s="72"/>
      <c r="CO25" s="108"/>
      <c r="CP25" s="108"/>
      <c r="CQ25" s="108"/>
      <c r="CR25" s="108"/>
      <c r="CS25" s="113"/>
      <c r="CT25" s="102">
        <f t="shared" si="29"/>
        <v>0</v>
      </c>
      <c r="CU25" s="108"/>
      <c r="CV25" s="109">
        <f t="shared" si="30"/>
        <v>0</v>
      </c>
      <c r="CW25" s="72"/>
      <c r="CX25" s="72"/>
      <c r="CY25" s="108"/>
      <c r="CZ25" s="108"/>
      <c r="DA25" s="108"/>
      <c r="DB25" s="108"/>
      <c r="DC25" s="113"/>
      <c r="DD25" s="103">
        <f t="shared" si="31"/>
        <v>0</v>
      </c>
      <c r="DE25" s="108"/>
      <c r="DF25" s="109"/>
      <c r="DG25" s="72"/>
      <c r="DH25" s="72"/>
      <c r="DI25" s="108"/>
      <c r="DJ25" s="108"/>
      <c r="DK25" s="108"/>
      <c r="DL25" s="108"/>
      <c r="DM25" s="113"/>
      <c r="DN25" s="108" t="s">
        <v>157</v>
      </c>
      <c r="DO25" s="108" t="s">
        <v>161</v>
      </c>
      <c r="DP25" s="108" t="s">
        <v>180</v>
      </c>
    </row>
    <row r="26" spans="1:120" ht="15.75" customHeight="1">
      <c r="A26" s="133">
        <v>22</v>
      </c>
      <c r="B26" s="108" t="s">
        <v>181</v>
      </c>
      <c r="C26" s="115">
        <f t="shared" si="0"/>
        <v>28</v>
      </c>
      <c r="D26" s="116">
        <f t="shared" ref="D26:F26" si="54">R26+AB26+AL26+AV26+BF26+BP26+BZ26+CJ26+CT26+DD26</f>
        <v>28</v>
      </c>
      <c r="E26" s="116">
        <f t="shared" si="54"/>
        <v>10</v>
      </c>
      <c r="F26" s="116">
        <f t="shared" si="54"/>
        <v>24</v>
      </c>
      <c r="G26" s="117">
        <f t="shared" si="2"/>
        <v>0.41666666666666669</v>
      </c>
      <c r="H26" s="102">
        <f t="shared" si="3"/>
        <v>0</v>
      </c>
      <c r="I26" s="103">
        <f t="shared" si="4"/>
        <v>5</v>
      </c>
      <c r="J26" s="103">
        <f t="shared" si="5"/>
        <v>4</v>
      </c>
      <c r="K26" s="103">
        <f t="shared" si="6"/>
        <v>4</v>
      </c>
      <c r="L26" s="103">
        <f t="shared" si="7"/>
        <v>5</v>
      </c>
      <c r="M26" s="103">
        <f t="shared" si="8"/>
        <v>6</v>
      </c>
      <c r="N26" s="103">
        <f t="shared" si="9"/>
        <v>4</v>
      </c>
      <c r="O26" s="103">
        <f t="shared" si="10"/>
        <v>0</v>
      </c>
      <c r="P26" s="103">
        <f t="shared" si="11"/>
        <v>0</v>
      </c>
      <c r="Q26" s="103">
        <f t="shared" si="12"/>
        <v>0</v>
      </c>
      <c r="R26" s="102">
        <f t="shared" si="13"/>
        <v>0</v>
      </c>
      <c r="S26" s="108"/>
      <c r="T26" s="109">
        <f t="shared" si="14"/>
        <v>0</v>
      </c>
      <c r="U26" s="72"/>
      <c r="V26" s="72"/>
      <c r="W26" s="108"/>
      <c r="X26" s="108"/>
      <c r="Y26" s="108"/>
      <c r="Z26" s="108"/>
      <c r="AA26" s="108"/>
      <c r="AB26" s="102">
        <f t="shared" si="15"/>
        <v>5</v>
      </c>
      <c r="AC26" s="108">
        <v>2</v>
      </c>
      <c r="AD26" s="109">
        <f t="shared" si="16"/>
        <v>4</v>
      </c>
      <c r="AE26" s="72"/>
      <c r="AF26" s="72"/>
      <c r="AG26" s="108">
        <v>1</v>
      </c>
      <c r="AH26" s="108">
        <v>1</v>
      </c>
      <c r="AI26" s="108">
        <v>1</v>
      </c>
      <c r="AJ26" s="108">
        <v>1</v>
      </c>
      <c r="AK26" s="108">
        <v>1</v>
      </c>
      <c r="AL26" s="102">
        <f t="shared" si="17"/>
        <v>4</v>
      </c>
      <c r="AM26" s="108">
        <v>1</v>
      </c>
      <c r="AN26" s="109">
        <f t="shared" si="18"/>
        <v>4</v>
      </c>
      <c r="AO26" s="72"/>
      <c r="AP26" s="72"/>
      <c r="AQ26" s="108">
        <v>1</v>
      </c>
      <c r="AR26" s="108">
        <v>1</v>
      </c>
      <c r="AS26" s="108">
        <v>1</v>
      </c>
      <c r="AT26" s="108">
        <v>1</v>
      </c>
      <c r="AU26" s="113">
        <v>1</v>
      </c>
      <c r="AV26" s="102">
        <f t="shared" si="19"/>
        <v>4</v>
      </c>
      <c r="AW26" s="108">
        <v>1</v>
      </c>
      <c r="AX26" s="109">
        <f t="shared" si="20"/>
        <v>4</v>
      </c>
      <c r="AY26" s="72"/>
      <c r="AZ26" s="72"/>
      <c r="BA26" s="108">
        <v>1</v>
      </c>
      <c r="BB26" s="108">
        <v>1</v>
      </c>
      <c r="BC26" s="108">
        <v>1</v>
      </c>
      <c r="BD26" s="108">
        <v>1</v>
      </c>
      <c r="BE26" s="113">
        <v>1</v>
      </c>
      <c r="BF26" s="102">
        <f t="shared" si="21"/>
        <v>5</v>
      </c>
      <c r="BG26" s="108">
        <v>2</v>
      </c>
      <c r="BH26" s="109">
        <f t="shared" si="22"/>
        <v>4</v>
      </c>
      <c r="BI26" s="72"/>
      <c r="BJ26" s="72"/>
      <c r="BK26" s="108">
        <v>1</v>
      </c>
      <c r="BL26" s="108">
        <v>1</v>
      </c>
      <c r="BM26" s="108">
        <v>1</v>
      </c>
      <c r="BN26" s="108">
        <v>1</v>
      </c>
      <c r="BO26" s="113">
        <v>1</v>
      </c>
      <c r="BP26" s="102">
        <f t="shared" si="23"/>
        <v>6</v>
      </c>
      <c r="BQ26" s="108">
        <v>3</v>
      </c>
      <c r="BR26" s="109">
        <f t="shared" si="24"/>
        <v>4</v>
      </c>
      <c r="BS26" s="72"/>
      <c r="BT26" s="72"/>
      <c r="BU26" s="108">
        <v>1</v>
      </c>
      <c r="BV26" s="108">
        <v>1</v>
      </c>
      <c r="BW26" s="108">
        <v>1</v>
      </c>
      <c r="BX26" s="108">
        <v>1</v>
      </c>
      <c r="BY26" s="113">
        <v>1</v>
      </c>
      <c r="BZ26" s="102">
        <f t="shared" si="25"/>
        <v>4</v>
      </c>
      <c r="CA26" s="103">
        <v>1</v>
      </c>
      <c r="CB26" s="109">
        <f t="shared" si="26"/>
        <v>4</v>
      </c>
      <c r="CC26" s="72"/>
      <c r="CD26" s="72"/>
      <c r="CE26" s="108">
        <v>1</v>
      </c>
      <c r="CF26" s="108">
        <v>1</v>
      </c>
      <c r="CG26" s="108">
        <v>1</v>
      </c>
      <c r="CH26" s="108">
        <v>1</v>
      </c>
      <c r="CI26" s="108">
        <v>1</v>
      </c>
      <c r="CJ26" s="102">
        <f t="shared" si="27"/>
        <v>0</v>
      </c>
      <c r="CK26" s="108"/>
      <c r="CL26" s="109">
        <f t="shared" si="28"/>
        <v>0</v>
      </c>
      <c r="CM26" s="72"/>
      <c r="CN26" s="72"/>
      <c r="CO26" s="108"/>
      <c r="CP26" s="108"/>
      <c r="CQ26" s="108"/>
      <c r="CR26" s="108"/>
      <c r="CS26" s="113"/>
      <c r="CT26" s="102">
        <f t="shared" si="29"/>
        <v>0</v>
      </c>
      <c r="CU26" s="108"/>
      <c r="CV26" s="109">
        <f t="shared" si="30"/>
        <v>0</v>
      </c>
      <c r="CW26" s="72"/>
      <c r="CX26" s="72"/>
      <c r="CY26" s="108"/>
      <c r="CZ26" s="108"/>
      <c r="DA26" s="108"/>
      <c r="DB26" s="108"/>
      <c r="DC26" s="113"/>
      <c r="DD26" s="103">
        <f t="shared" si="31"/>
        <v>0</v>
      </c>
      <c r="DE26" s="108"/>
      <c r="DF26" s="109"/>
      <c r="DG26" s="72"/>
      <c r="DH26" s="72"/>
      <c r="DI26" s="108"/>
      <c r="DJ26" s="108"/>
      <c r="DK26" s="108"/>
      <c r="DL26" s="108"/>
      <c r="DM26" s="113"/>
      <c r="DN26" s="108" t="s">
        <v>163</v>
      </c>
      <c r="DO26" s="108" t="s">
        <v>158</v>
      </c>
      <c r="DP26" s="108" t="s">
        <v>181</v>
      </c>
    </row>
    <row r="27" spans="1:120" ht="15.75" customHeight="1">
      <c r="A27" s="133">
        <v>23</v>
      </c>
      <c r="B27" s="108" t="s">
        <v>182</v>
      </c>
      <c r="C27" s="115">
        <f t="shared" si="0"/>
        <v>26</v>
      </c>
      <c r="D27" s="116">
        <f t="shared" ref="D27:F27" si="55">R27+AB27+AL27+AV27+BF27+BP27+BZ27+CJ27+CT27+DD27</f>
        <v>26</v>
      </c>
      <c r="E27" s="116">
        <f t="shared" si="55"/>
        <v>11</v>
      </c>
      <c r="F27" s="116">
        <f t="shared" si="55"/>
        <v>20</v>
      </c>
      <c r="G27" s="117">
        <f t="shared" si="2"/>
        <v>0.55000000000000004</v>
      </c>
      <c r="H27" s="102">
        <f t="shared" si="3"/>
        <v>4</v>
      </c>
      <c r="I27" s="103">
        <f t="shared" si="4"/>
        <v>5</v>
      </c>
      <c r="J27" s="103">
        <f t="shared" si="5"/>
        <v>6</v>
      </c>
      <c r="K27" s="103">
        <f t="shared" si="6"/>
        <v>6</v>
      </c>
      <c r="L27" s="103">
        <f t="shared" si="7"/>
        <v>5</v>
      </c>
      <c r="M27" s="103">
        <f t="shared" si="8"/>
        <v>0</v>
      </c>
      <c r="N27" s="103">
        <f t="shared" si="9"/>
        <v>0</v>
      </c>
      <c r="O27" s="103">
        <f t="shared" si="10"/>
        <v>0</v>
      </c>
      <c r="P27" s="103">
        <f t="shared" si="11"/>
        <v>0</v>
      </c>
      <c r="Q27" s="103">
        <f t="shared" si="12"/>
        <v>0</v>
      </c>
      <c r="R27" s="102">
        <f t="shared" si="13"/>
        <v>4</v>
      </c>
      <c r="S27" s="108">
        <v>1</v>
      </c>
      <c r="T27" s="109">
        <f t="shared" si="14"/>
        <v>4</v>
      </c>
      <c r="U27" s="72"/>
      <c r="V27" s="72"/>
      <c r="W27" s="108">
        <v>1</v>
      </c>
      <c r="X27" s="108">
        <v>1</v>
      </c>
      <c r="Y27" s="108">
        <v>1</v>
      </c>
      <c r="Z27" s="108">
        <v>1</v>
      </c>
      <c r="AA27" s="108">
        <v>1</v>
      </c>
      <c r="AB27" s="102">
        <f t="shared" si="15"/>
        <v>5</v>
      </c>
      <c r="AC27" s="108">
        <v>2</v>
      </c>
      <c r="AD27" s="109">
        <f t="shared" si="16"/>
        <v>4</v>
      </c>
      <c r="AE27" s="72"/>
      <c r="AF27" s="72"/>
      <c r="AG27" s="108">
        <v>1</v>
      </c>
      <c r="AH27" s="108">
        <v>1</v>
      </c>
      <c r="AI27" s="108">
        <v>1</v>
      </c>
      <c r="AJ27" s="108">
        <v>1</v>
      </c>
      <c r="AK27" s="108">
        <v>1</v>
      </c>
      <c r="AL27" s="102">
        <f t="shared" si="17"/>
        <v>6</v>
      </c>
      <c r="AM27" s="108">
        <v>3</v>
      </c>
      <c r="AN27" s="109">
        <f t="shared" si="18"/>
        <v>4</v>
      </c>
      <c r="AO27" s="108"/>
      <c r="AP27" s="108"/>
      <c r="AQ27" s="108">
        <v>1</v>
      </c>
      <c r="AR27" s="108">
        <v>1</v>
      </c>
      <c r="AS27" s="108">
        <v>1</v>
      </c>
      <c r="AT27" s="108">
        <v>1</v>
      </c>
      <c r="AU27" s="113">
        <v>1</v>
      </c>
      <c r="AV27" s="102">
        <f t="shared" si="19"/>
        <v>6</v>
      </c>
      <c r="AW27" s="108">
        <v>3</v>
      </c>
      <c r="AX27" s="109">
        <f t="shared" si="20"/>
        <v>4</v>
      </c>
      <c r="AY27" s="72"/>
      <c r="AZ27" s="72"/>
      <c r="BA27" s="108">
        <v>1</v>
      </c>
      <c r="BB27" s="108">
        <v>1</v>
      </c>
      <c r="BC27" s="108">
        <v>1</v>
      </c>
      <c r="BD27" s="108">
        <v>1</v>
      </c>
      <c r="BE27" s="113">
        <v>1</v>
      </c>
      <c r="BF27" s="102">
        <f t="shared" si="21"/>
        <v>5</v>
      </c>
      <c r="BG27" s="108">
        <v>2</v>
      </c>
      <c r="BH27" s="109">
        <f t="shared" si="22"/>
        <v>4</v>
      </c>
      <c r="BI27" s="72"/>
      <c r="BJ27" s="72"/>
      <c r="BK27" s="108">
        <v>1</v>
      </c>
      <c r="BL27" s="108">
        <v>1</v>
      </c>
      <c r="BM27" s="108">
        <v>1</v>
      </c>
      <c r="BN27" s="108">
        <v>1</v>
      </c>
      <c r="BO27" s="113">
        <v>1</v>
      </c>
      <c r="BP27" s="102">
        <f t="shared" si="23"/>
        <v>0</v>
      </c>
      <c r="BQ27" s="108"/>
      <c r="BR27" s="109">
        <f t="shared" si="24"/>
        <v>0</v>
      </c>
      <c r="BS27" s="72"/>
      <c r="BT27" s="72"/>
      <c r="BU27" s="108"/>
      <c r="BV27" s="108"/>
      <c r="BW27" s="108"/>
      <c r="BX27" s="108"/>
      <c r="BY27" s="113"/>
      <c r="BZ27" s="102">
        <f t="shared" si="25"/>
        <v>0</v>
      </c>
      <c r="CA27" s="103"/>
      <c r="CB27" s="109">
        <f t="shared" si="26"/>
        <v>0</v>
      </c>
      <c r="CC27" s="72"/>
      <c r="CD27" s="72"/>
      <c r="CE27" s="108"/>
      <c r="CF27" s="108"/>
      <c r="CG27" s="108"/>
      <c r="CH27" s="108"/>
      <c r="CI27" s="108"/>
      <c r="CJ27" s="102">
        <f t="shared" si="27"/>
        <v>0</v>
      </c>
      <c r="CK27" s="108"/>
      <c r="CL27" s="109">
        <f t="shared" si="28"/>
        <v>0</v>
      </c>
      <c r="CM27" s="72"/>
      <c r="CN27" s="72"/>
      <c r="CO27" s="108"/>
      <c r="CP27" s="108"/>
      <c r="CQ27" s="108"/>
      <c r="CR27" s="108"/>
      <c r="CS27" s="113"/>
      <c r="CT27" s="102">
        <f t="shared" si="29"/>
        <v>0</v>
      </c>
      <c r="CU27" s="108"/>
      <c r="CV27" s="109">
        <f t="shared" si="30"/>
        <v>0</v>
      </c>
      <c r="CW27" s="72"/>
      <c r="CX27" s="72"/>
      <c r="CY27" s="108"/>
      <c r="CZ27" s="108"/>
      <c r="DA27" s="108"/>
      <c r="DB27" s="108"/>
      <c r="DC27" s="113"/>
      <c r="DD27" s="103">
        <f t="shared" si="31"/>
        <v>0</v>
      </c>
      <c r="DE27" s="108"/>
      <c r="DF27" s="121"/>
      <c r="DG27" s="72"/>
      <c r="DH27" s="72"/>
      <c r="DI27" s="108"/>
      <c r="DJ27" s="108"/>
      <c r="DK27" s="108"/>
      <c r="DL27" s="108"/>
      <c r="DM27" s="113"/>
      <c r="DN27" s="108" t="s">
        <v>157</v>
      </c>
      <c r="DO27" s="108" t="s">
        <v>161</v>
      </c>
      <c r="DP27" s="108" t="s">
        <v>182</v>
      </c>
    </row>
    <row r="28" spans="1:120" ht="15.75" customHeight="1">
      <c r="A28" s="133">
        <v>24</v>
      </c>
      <c r="B28" s="108" t="s">
        <v>183</v>
      </c>
      <c r="C28" s="115">
        <f t="shared" si="0"/>
        <v>24</v>
      </c>
      <c r="D28" s="116">
        <f t="shared" ref="D28:F28" si="56">R28+AB28+AL28+AV28+BF28+BP28+BZ28+CJ28+CT28+DD28</f>
        <v>24</v>
      </c>
      <c r="E28" s="116">
        <f t="shared" si="56"/>
        <v>9</v>
      </c>
      <c r="F28" s="116">
        <f t="shared" si="56"/>
        <v>20</v>
      </c>
      <c r="G28" s="117">
        <f t="shared" si="2"/>
        <v>0.45</v>
      </c>
      <c r="H28" s="102">
        <f t="shared" si="3"/>
        <v>5</v>
      </c>
      <c r="I28" s="103">
        <f t="shared" si="4"/>
        <v>4</v>
      </c>
      <c r="J28" s="103">
        <f t="shared" si="5"/>
        <v>5</v>
      </c>
      <c r="K28" s="103">
        <f t="shared" si="6"/>
        <v>0</v>
      </c>
      <c r="L28" s="103">
        <f t="shared" si="7"/>
        <v>0</v>
      </c>
      <c r="M28" s="103">
        <f t="shared" si="8"/>
        <v>5</v>
      </c>
      <c r="N28" s="103">
        <f t="shared" si="9"/>
        <v>5</v>
      </c>
      <c r="O28" s="103">
        <f t="shared" si="10"/>
        <v>0</v>
      </c>
      <c r="P28" s="103">
        <f t="shared" si="11"/>
        <v>0</v>
      </c>
      <c r="Q28" s="103">
        <f t="shared" si="12"/>
        <v>0</v>
      </c>
      <c r="R28" s="102">
        <f t="shared" si="13"/>
        <v>5</v>
      </c>
      <c r="S28" s="108">
        <v>2</v>
      </c>
      <c r="T28" s="109">
        <f t="shared" si="14"/>
        <v>4</v>
      </c>
      <c r="U28" s="72"/>
      <c r="V28" s="72"/>
      <c r="W28" s="108">
        <v>1</v>
      </c>
      <c r="X28" s="108">
        <v>1</v>
      </c>
      <c r="Y28" s="108">
        <v>1</v>
      </c>
      <c r="Z28" s="108">
        <v>1</v>
      </c>
      <c r="AA28" s="108">
        <v>1</v>
      </c>
      <c r="AB28" s="102">
        <f t="shared" si="15"/>
        <v>4</v>
      </c>
      <c r="AC28" s="108">
        <v>1</v>
      </c>
      <c r="AD28" s="109">
        <f t="shared" si="16"/>
        <v>4</v>
      </c>
      <c r="AE28" s="72"/>
      <c r="AF28" s="72"/>
      <c r="AG28" s="108">
        <v>1</v>
      </c>
      <c r="AH28" s="108">
        <v>1</v>
      </c>
      <c r="AI28" s="108">
        <v>1</v>
      </c>
      <c r="AJ28" s="108">
        <v>1</v>
      </c>
      <c r="AK28" s="108">
        <v>1</v>
      </c>
      <c r="AL28" s="102">
        <f t="shared" si="17"/>
        <v>5</v>
      </c>
      <c r="AM28" s="108">
        <v>2</v>
      </c>
      <c r="AN28" s="109">
        <f t="shared" si="18"/>
        <v>4</v>
      </c>
      <c r="AO28" s="72"/>
      <c r="AP28" s="72"/>
      <c r="AQ28" s="108">
        <v>1</v>
      </c>
      <c r="AR28" s="108">
        <v>1</v>
      </c>
      <c r="AS28" s="108">
        <v>1</v>
      </c>
      <c r="AT28" s="108">
        <v>1</v>
      </c>
      <c r="AU28" s="113">
        <v>1</v>
      </c>
      <c r="AV28" s="102">
        <f t="shared" si="19"/>
        <v>0</v>
      </c>
      <c r="AW28" s="108"/>
      <c r="AX28" s="109">
        <f t="shared" si="20"/>
        <v>0</v>
      </c>
      <c r="AY28" s="72"/>
      <c r="AZ28" s="72"/>
      <c r="BA28" s="108"/>
      <c r="BB28" s="108"/>
      <c r="BC28" s="108"/>
      <c r="BD28" s="108"/>
      <c r="BE28" s="113"/>
      <c r="BF28" s="102">
        <f t="shared" si="21"/>
        <v>0</v>
      </c>
      <c r="BG28" s="108"/>
      <c r="BH28" s="109">
        <f t="shared" si="22"/>
        <v>0</v>
      </c>
      <c r="BI28" s="108"/>
      <c r="BJ28" s="108"/>
      <c r="BK28" s="108"/>
      <c r="BL28" s="108"/>
      <c r="BM28" s="108"/>
      <c r="BN28" s="108"/>
      <c r="BO28" s="113"/>
      <c r="BP28" s="102">
        <f t="shared" si="23"/>
        <v>5</v>
      </c>
      <c r="BQ28" s="108">
        <v>2</v>
      </c>
      <c r="BR28" s="109">
        <f t="shared" si="24"/>
        <v>4</v>
      </c>
      <c r="BS28" s="72"/>
      <c r="BT28" s="72"/>
      <c r="BU28" s="108">
        <v>1</v>
      </c>
      <c r="BV28" s="108">
        <v>1</v>
      </c>
      <c r="BW28" s="108">
        <v>1</v>
      </c>
      <c r="BX28" s="108">
        <v>1</v>
      </c>
      <c r="BY28" s="113">
        <v>1</v>
      </c>
      <c r="BZ28" s="102">
        <f t="shared" si="25"/>
        <v>5</v>
      </c>
      <c r="CA28" s="103">
        <v>2</v>
      </c>
      <c r="CB28" s="109">
        <f t="shared" si="26"/>
        <v>4</v>
      </c>
      <c r="CC28" s="72"/>
      <c r="CD28" s="72"/>
      <c r="CE28" s="108">
        <v>1</v>
      </c>
      <c r="CF28" s="108">
        <v>1</v>
      </c>
      <c r="CG28" s="108">
        <v>1</v>
      </c>
      <c r="CH28" s="108">
        <v>1</v>
      </c>
      <c r="CI28" s="108">
        <v>1</v>
      </c>
      <c r="CJ28" s="102">
        <f t="shared" si="27"/>
        <v>0</v>
      </c>
      <c r="CK28" s="108"/>
      <c r="CL28" s="109">
        <f t="shared" si="28"/>
        <v>0</v>
      </c>
      <c r="CM28" s="72"/>
      <c r="CN28" s="72"/>
      <c r="CO28" s="108"/>
      <c r="CP28" s="108"/>
      <c r="CQ28" s="108"/>
      <c r="CR28" s="108"/>
      <c r="CS28" s="113"/>
      <c r="CT28" s="102">
        <f t="shared" si="29"/>
        <v>0</v>
      </c>
      <c r="CU28" s="108"/>
      <c r="CV28" s="109">
        <f t="shared" si="30"/>
        <v>0</v>
      </c>
      <c r="CW28" s="72"/>
      <c r="CX28" s="72"/>
      <c r="CY28" s="108"/>
      <c r="CZ28" s="108"/>
      <c r="DA28" s="108"/>
      <c r="DB28" s="108"/>
      <c r="DC28" s="113"/>
      <c r="DD28" s="103">
        <f t="shared" si="31"/>
        <v>0</v>
      </c>
      <c r="DE28" s="108"/>
      <c r="DF28" s="109"/>
      <c r="DG28" s="72"/>
      <c r="DH28" s="72"/>
      <c r="DI28" s="108"/>
      <c r="DJ28" s="108"/>
      <c r="DK28" s="108"/>
      <c r="DL28" s="108"/>
      <c r="DM28" s="113"/>
      <c r="DN28" s="108" t="s">
        <v>157</v>
      </c>
      <c r="DO28" s="108" t="s">
        <v>161</v>
      </c>
      <c r="DP28" s="108" t="s">
        <v>183</v>
      </c>
    </row>
    <row r="29" spans="1:120" ht="15.75" customHeight="1">
      <c r="A29" s="133">
        <v>25</v>
      </c>
      <c r="B29" s="131" t="s">
        <v>184</v>
      </c>
      <c r="C29" s="115">
        <f t="shared" si="0"/>
        <v>24</v>
      </c>
      <c r="D29" s="116">
        <f t="shared" ref="D29:F29" si="57">R29+AB29+AL29+AV29+BF29+BP29+BZ29+CJ29+CT29+DD29</f>
        <v>24</v>
      </c>
      <c r="E29" s="116">
        <f t="shared" si="57"/>
        <v>9</v>
      </c>
      <c r="F29" s="116">
        <f t="shared" si="57"/>
        <v>21</v>
      </c>
      <c r="G29" s="117">
        <f t="shared" si="2"/>
        <v>0.42857142857142855</v>
      </c>
      <c r="H29" s="102">
        <f t="shared" si="3"/>
        <v>4</v>
      </c>
      <c r="I29" s="103">
        <f t="shared" si="4"/>
        <v>5</v>
      </c>
      <c r="J29" s="103">
        <f t="shared" si="5"/>
        <v>7</v>
      </c>
      <c r="K29" s="103">
        <f t="shared" si="6"/>
        <v>3</v>
      </c>
      <c r="L29" s="103">
        <f t="shared" si="7"/>
        <v>5</v>
      </c>
      <c r="M29" s="103">
        <f t="shared" si="8"/>
        <v>0</v>
      </c>
      <c r="N29" s="103">
        <f t="shared" si="9"/>
        <v>0</v>
      </c>
      <c r="O29" s="103">
        <f t="shared" si="10"/>
        <v>0</v>
      </c>
      <c r="P29" s="103">
        <f t="shared" si="11"/>
        <v>0</v>
      </c>
      <c r="Q29" s="103">
        <f t="shared" si="12"/>
        <v>0</v>
      </c>
      <c r="R29" s="102">
        <f t="shared" si="13"/>
        <v>4</v>
      </c>
      <c r="S29" s="131">
        <v>1</v>
      </c>
      <c r="T29" s="109">
        <f t="shared" si="14"/>
        <v>4</v>
      </c>
      <c r="W29" s="108">
        <v>1</v>
      </c>
      <c r="X29" s="108">
        <v>1</v>
      </c>
      <c r="Y29" s="108">
        <v>1</v>
      </c>
      <c r="Z29" s="108">
        <v>1</v>
      </c>
      <c r="AA29" s="108">
        <v>1</v>
      </c>
      <c r="AB29" s="102">
        <f t="shared" si="15"/>
        <v>5</v>
      </c>
      <c r="AC29" s="131">
        <v>2</v>
      </c>
      <c r="AD29" s="109">
        <f t="shared" si="16"/>
        <v>4</v>
      </c>
      <c r="AG29" s="108">
        <v>1</v>
      </c>
      <c r="AH29" s="108">
        <v>1</v>
      </c>
      <c r="AI29" s="108">
        <v>1</v>
      </c>
      <c r="AJ29" s="108">
        <v>1</v>
      </c>
      <c r="AK29" s="108">
        <v>1</v>
      </c>
      <c r="AL29" s="102">
        <f t="shared" si="17"/>
        <v>7</v>
      </c>
      <c r="AM29" s="131">
        <v>4</v>
      </c>
      <c r="AN29" s="109">
        <f t="shared" si="18"/>
        <v>4</v>
      </c>
      <c r="AQ29" s="108">
        <v>1</v>
      </c>
      <c r="AR29" s="108">
        <v>1</v>
      </c>
      <c r="AS29" s="108">
        <v>1</v>
      </c>
      <c r="AT29" s="108">
        <v>1</v>
      </c>
      <c r="AU29" s="113">
        <v>1</v>
      </c>
      <c r="AV29" s="102">
        <f t="shared" si="19"/>
        <v>3</v>
      </c>
      <c r="AW29" s="131">
        <v>0</v>
      </c>
      <c r="AX29" s="109">
        <f t="shared" si="20"/>
        <v>4</v>
      </c>
      <c r="BA29" s="108">
        <v>1</v>
      </c>
      <c r="BB29" s="108">
        <v>1</v>
      </c>
      <c r="BC29" s="108">
        <v>1</v>
      </c>
      <c r="BD29" s="108">
        <v>1</v>
      </c>
      <c r="BE29" s="113">
        <v>1</v>
      </c>
      <c r="BF29" s="102">
        <f t="shared" si="21"/>
        <v>5</v>
      </c>
      <c r="BG29" s="131">
        <v>2</v>
      </c>
      <c r="BH29" s="109">
        <f t="shared" si="22"/>
        <v>4</v>
      </c>
      <c r="BK29" s="108">
        <v>1</v>
      </c>
      <c r="BL29" s="108">
        <v>1</v>
      </c>
      <c r="BM29" s="108">
        <v>1</v>
      </c>
      <c r="BN29" s="108">
        <v>1</v>
      </c>
      <c r="BO29" s="113">
        <v>1</v>
      </c>
      <c r="BP29" s="102">
        <f t="shared" si="23"/>
        <v>0</v>
      </c>
      <c r="BQ29" s="131">
        <v>0</v>
      </c>
      <c r="BR29" s="109">
        <f t="shared" si="24"/>
        <v>1</v>
      </c>
      <c r="BU29" s="108">
        <v>1</v>
      </c>
      <c r="BV29" s="73">
        <v>0</v>
      </c>
      <c r="BW29" s="73">
        <v>0</v>
      </c>
      <c r="BX29" s="73">
        <v>0</v>
      </c>
      <c r="BY29" s="113">
        <v>0</v>
      </c>
      <c r="BZ29" s="102">
        <f t="shared" si="25"/>
        <v>0</v>
      </c>
      <c r="CA29" s="103"/>
      <c r="CB29" s="109">
        <f t="shared" si="26"/>
        <v>0</v>
      </c>
      <c r="CC29" s="72"/>
      <c r="CD29" s="72"/>
      <c r="CE29" s="108"/>
      <c r="CF29" s="108"/>
      <c r="CG29" s="108"/>
      <c r="CH29" s="108"/>
      <c r="CI29" s="108"/>
      <c r="CJ29" s="102">
        <f t="shared" si="27"/>
        <v>0</v>
      </c>
      <c r="CL29" s="109">
        <f t="shared" si="28"/>
        <v>0</v>
      </c>
      <c r="CO29" s="108"/>
      <c r="CP29" s="108"/>
      <c r="CQ29" s="108"/>
      <c r="CR29" s="108"/>
      <c r="CS29" s="113"/>
      <c r="CT29" s="102">
        <f t="shared" si="29"/>
        <v>0</v>
      </c>
      <c r="CV29" s="109">
        <f t="shared" si="30"/>
        <v>0</v>
      </c>
      <c r="CW29" s="72"/>
      <c r="CX29" s="72"/>
      <c r="CY29" s="108"/>
      <c r="CZ29" s="108"/>
      <c r="DA29" s="108"/>
      <c r="DB29" s="108"/>
      <c r="DC29" s="113"/>
      <c r="DD29" s="103">
        <f t="shared" si="31"/>
        <v>0</v>
      </c>
      <c r="DM29" s="132"/>
      <c r="DN29" s="108" t="s">
        <v>157</v>
      </c>
      <c r="DO29" s="108" t="s">
        <v>161</v>
      </c>
      <c r="DP29" s="131" t="s">
        <v>184</v>
      </c>
    </row>
    <row r="30" spans="1:120" ht="15.75" customHeight="1">
      <c r="A30" s="133">
        <v>26</v>
      </c>
      <c r="B30" s="108" t="s">
        <v>185</v>
      </c>
      <c r="C30" s="115">
        <f t="shared" si="0"/>
        <v>22</v>
      </c>
      <c r="D30" s="116">
        <f t="shared" ref="D30:F30" si="58">R30+AB30+AL30+AV30+BF30+BP30+BZ30+CJ30+CT30+DD30</f>
        <v>22</v>
      </c>
      <c r="E30" s="116">
        <f t="shared" si="58"/>
        <v>10</v>
      </c>
      <c r="F30" s="116">
        <f t="shared" si="58"/>
        <v>16</v>
      </c>
      <c r="G30" s="117">
        <f t="shared" si="2"/>
        <v>0.625</v>
      </c>
      <c r="H30" s="102">
        <f t="shared" si="3"/>
        <v>5</v>
      </c>
      <c r="I30" s="103">
        <f t="shared" si="4"/>
        <v>6</v>
      </c>
      <c r="J30" s="103">
        <f t="shared" si="5"/>
        <v>6</v>
      </c>
      <c r="K30" s="103">
        <f t="shared" si="6"/>
        <v>5</v>
      </c>
      <c r="L30" s="103">
        <f t="shared" si="7"/>
        <v>0</v>
      </c>
      <c r="M30" s="103">
        <f t="shared" si="8"/>
        <v>0</v>
      </c>
      <c r="N30" s="103">
        <f t="shared" si="9"/>
        <v>0</v>
      </c>
      <c r="O30" s="103">
        <f t="shared" si="10"/>
        <v>0</v>
      </c>
      <c r="P30" s="103">
        <f t="shared" si="11"/>
        <v>0</v>
      </c>
      <c r="Q30" s="103">
        <f t="shared" si="12"/>
        <v>0</v>
      </c>
      <c r="R30" s="102">
        <f t="shared" si="13"/>
        <v>5</v>
      </c>
      <c r="S30" s="108">
        <v>2</v>
      </c>
      <c r="T30" s="109">
        <f t="shared" si="14"/>
        <v>4</v>
      </c>
      <c r="U30" s="72"/>
      <c r="V30" s="72"/>
      <c r="W30" s="108">
        <v>1</v>
      </c>
      <c r="X30" s="108">
        <v>1</v>
      </c>
      <c r="Y30" s="108">
        <v>1</v>
      </c>
      <c r="Z30" s="108">
        <v>1</v>
      </c>
      <c r="AA30" s="108">
        <v>1</v>
      </c>
      <c r="AB30" s="102">
        <f t="shared" si="15"/>
        <v>6</v>
      </c>
      <c r="AC30" s="108">
        <v>3</v>
      </c>
      <c r="AD30" s="109">
        <f t="shared" si="16"/>
        <v>4</v>
      </c>
      <c r="AE30" s="72"/>
      <c r="AF30" s="72"/>
      <c r="AG30" s="108">
        <v>1</v>
      </c>
      <c r="AH30" s="108">
        <v>1</v>
      </c>
      <c r="AI30" s="108">
        <v>1</v>
      </c>
      <c r="AJ30" s="108">
        <v>1</v>
      </c>
      <c r="AK30" s="108">
        <v>1</v>
      </c>
      <c r="AL30" s="102">
        <f t="shared" si="17"/>
        <v>6</v>
      </c>
      <c r="AM30" s="108">
        <v>3</v>
      </c>
      <c r="AN30" s="109">
        <f t="shared" si="18"/>
        <v>4</v>
      </c>
      <c r="AO30" s="108"/>
      <c r="AP30" s="72"/>
      <c r="AQ30" s="108">
        <v>1</v>
      </c>
      <c r="AR30" s="108">
        <v>1</v>
      </c>
      <c r="AS30" s="108">
        <v>1</v>
      </c>
      <c r="AT30" s="108">
        <v>1</v>
      </c>
      <c r="AU30" s="113">
        <v>1</v>
      </c>
      <c r="AV30" s="102">
        <f t="shared" si="19"/>
        <v>5</v>
      </c>
      <c r="AW30" s="108">
        <v>2</v>
      </c>
      <c r="AX30" s="109">
        <f t="shared" si="20"/>
        <v>4</v>
      </c>
      <c r="AY30" s="72"/>
      <c r="AZ30" s="72"/>
      <c r="BA30" s="108">
        <v>1</v>
      </c>
      <c r="BB30" s="108">
        <v>1</v>
      </c>
      <c r="BC30" s="108">
        <v>1</v>
      </c>
      <c r="BD30" s="108">
        <v>1</v>
      </c>
      <c r="BE30" s="113">
        <v>1</v>
      </c>
      <c r="BF30" s="102">
        <f t="shared" si="21"/>
        <v>0</v>
      </c>
      <c r="BG30" s="108"/>
      <c r="BH30" s="109">
        <f t="shared" si="22"/>
        <v>0</v>
      </c>
      <c r="BI30" s="72"/>
      <c r="BJ30" s="72"/>
      <c r="BK30" s="108"/>
      <c r="BL30" s="108"/>
      <c r="BM30" s="108"/>
      <c r="BN30" s="108"/>
      <c r="BO30" s="113"/>
      <c r="BP30" s="102">
        <f t="shared" si="23"/>
        <v>0</v>
      </c>
      <c r="BQ30" s="108"/>
      <c r="BR30" s="109">
        <f t="shared" si="24"/>
        <v>0</v>
      </c>
      <c r="BS30" s="72"/>
      <c r="BT30" s="72"/>
      <c r="BU30" s="108"/>
      <c r="BV30" s="108"/>
      <c r="BW30" s="108"/>
      <c r="BX30" s="108"/>
      <c r="BY30" s="113"/>
      <c r="BZ30" s="102">
        <f t="shared" si="25"/>
        <v>0</v>
      </c>
      <c r="CA30" s="103"/>
      <c r="CB30" s="109">
        <f t="shared" si="26"/>
        <v>0</v>
      </c>
      <c r="CC30" s="72"/>
      <c r="CD30" s="72"/>
      <c r="CE30" s="108"/>
      <c r="CF30" s="108"/>
      <c r="CG30" s="108"/>
      <c r="CH30" s="108"/>
      <c r="CI30" s="108"/>
      <c r="CJ30" s="102">
        <f t="shared" si="27"/>
        <v>0</v>
      </c>
      <c r="CK30" s="108"/>
      <c r="CL30" s="109">
        <f t="shared" si="28"/>
        <v>0</v>
      </c>
      <c r="CM30" s="72"/>
      <c r="CN30" s="72"/>
      <c r="CO30" s="108"/>
      <c r="CP30" s="108"/>
      <c r="CQ30" s="108"/>
      <c r="CR30" s="108"/>
      <c r="CS30" s="113"/>
      <c r="CT30" s="102">
        <f t="shared" si="29"/>
        <v>0</v>
      </c>
      <c r="CU30" s="108"/>
      <c r="CV30" s="109">
        <f t="shared" si="30"/>
        <v>0</v>
      </c>
      <c r="CW30" s="72"/>
      <c r="CX30" s="72"/>
      <c r="CY30" s="108"/>
      <c r="CZ30" s="108"/>
      <c r="DA30" s="108"/>
      <c r="DB30" s="108"/>
      <c r="DC30" s="113"/>
      <c r="DD30" s="103">
        <f t="shared" si="31"/>
        <v>0</v>
      </c>
      <c r="DE30" s="108"/>
      <c r="DF30" s="121"/>
      <c r="DG30" s="72"/>
      <c r="DH30" s="72"/>
      <c r="DI30" s="108"/>
      <c r="DJ30" s="108"/>
      <c r="DK30" s="108"/>
      <c r="DL30" s="108"/>
      <c r="DM30" s="113"/>
      <c r="DN30" s="108" t="s">
        <v>157</v>
      </c>
      <c r="DO30" s="108" t="s">
        <v>158</v>
      </c>
      <c r="DP30" s="108" t="s">
        <v>185</v>
      </c>
    </row>
    <row r="31" spans="1:120" ht="15.75" customHeight="1">
      <c r="A31" s="133">
        <v>27</v>
      </c>
      <c r="B31" s="131" t="s">
        <v>186</v>
      </c>
      <c r="C31" s="115">
        <f t="shared" si="0"/>
        <v>22</v>
      </c>
      <c r="D31" s="116">
        <f t="shared" ref="D31:F31" si="59">R31+AB31+AL31+AV31+BF31+BP31+BZ31+CJ31+CT31+DD31</f>
        <v>22</v>
      </c>
      <c r="E31" s="116">
        <f t="shared" si="59"/>
        <v>5</v>
      </c>
      <c r="F31" s="116">
        <f t="shared" si="59"/>
        <v>18</v>
      </c>
      <c r="G31" s="117">
        <f t="shared" si="2"/>
        <v>0.27777777777777779</v>
      </c>
      <c r="H31" s="102">
        <f t="shared" si="3"/>
        <v>4</v>
      </c>
      <c r="I31" s="103">
        <f t="shared" si="4"/>
        <v>5</v>
      </c>
      <c r="J31" s="103">
        <f t="shared" si="5"/>
        <v>0</v>
      </c>
      <c r="K31" s="103">
        <f t="shared" si="6"/>
        <v>4</v>
      </c>
      <c r="L31" s="103">
        <f t="shared" si="7"/>
        <v>4</v>
      </c>
      <c r="M31" s="103">
        <f t="shared" si="8"/>
        <v>5</v>
      </c>
      <c r="N31" s="103">
        <f t="shared" si="9"/>
        <v>0</v>
      </c>
      <c r="O31" s="103">
        <f t="shared" si="10"/>
        <v>0</v>
      </c>
      <c r="P31" s="103">
        <f t="shared" si="11"/>
        <v>0</v>
      </c>
      <c r="Q31" s="103">
        <f t="shared" si="12"/>
        <v>0</v>
      </c>
      <c r="R31" s="102">
        <f t="shared" si="13"/>
        <v>4</v>
      </c>
      <c r="S31" s="131">
        <v>1</v>
      </c>
      <c r="T31" s="109">
        <f t="shared" si="14"/>
        <v>4</v>
      </c>
      <c r="W31" s="108">
        <v>1</v>
      </c>
      <c r="X31" s="108">
        <v>1</v>
      </c>
      <c r="Y31" s="108">
        <v>1</v>
      </c>
      <c r="Z31" s="108">
        <v>1</v>
      </c>
      <c r="AA31" s="108">
        <v>1</v>
      </c>
      <c r="AB31" s="102">
        <f t="shared" si="15"/>
        <v>5</v>
      </c>
      <c r="AC31" s="131">
        <v>2</v>
      </c>
      <c r="AD31" s="109">
        <f t="shared" si="16"/>
        <v>4</v>
      </c>
      <c r="AG31" s="108">
        <v>1</v>
      </c>
      <c r="AH31" s="108">
        <v>1</v>
      </c>
      <c r="AI31" s="108">
        <v>1</v>
      </c>
      <c r="AJ31" s="108">
        <v>1</v>
      </c>
      <c r="AK31" s="108">
        <v>1</v>
      </c>
      <c r="AL31" s="102">
        <f t="shared" si="17"/>
        <v>0</v>
      </c>
      <c r="AN31" s="109">
        <f t="shared" si="18"/>
        <v>0</v>
      </c>
      <c r="AQ31" s="108"/>
      <c r="AR31" s="108"/>
      <c r="AS31" s="108"/>
      <c r="AT31" s="108"/>
      <c r="AU31" s="113"/>
      <c r="AV31" s="102">
        <f t="shared" si="19"/>
        <v>4</v>
      </c>
      <c r="AW31" s="131">
        <v>1</v>
      </c>
      <c r="AX31" s="109">
        <f t="shared" si="20"/>
        <v>4</v>
      </c>
      <c r="BA31" s="108">
        <v>1</v>
      </c>
      <c r="BB31" s="108">
        <v>1</v>
      </c>
      <c r="BC31" s="108">
        <v>1</v>
      </c>
      <c r="BD31" s="108">
        <v>1</v>
      </c>
      <c r="BE31" s="113">
        <v>1</v>
      </c>
      <c r="BF31" s="102">
        <f t="shared" si="21"/>
        <v>4</v>
      </c>
      <c r="BG31" s="131">
        <v>0</v>
      </c>
      <c r="BH31" s="109">
        <f t="shared" si="22"/>
        <v>3</v>
      </c>
      <c r="BJ31" s="81">
        <v>1</v>
      </c>
      <c r="BK31" s="108">
        <v>1</v>
      </c>
      <c r="BL31" s="108">
        <v>1</v>
      </c>
      <c r="BM31" s="108">
        <v>1</v>
      </c>
      <c r="BN31" s="108">
        <v>1</v>
      </c>
      <c r="BO31" s="113">
        <v>1</v>
      </c>
      <c r="BP31" s="102">
        <f t="shared" si="23"/>
        <v>5</v>
      </c>
      <c r="BQ31" s="131">
        <v>1</v>
      </c>
      <c r="BR31" s="109">
        <f t="shared" si="24"/>
        <v>3</v>
      </c>
      <c r="BS31" s="81">
        <v>1</v>
      </c>
      <c r="BU31" s="131">
        <v>1</v>
      </c>
      <c r="BV31" s="131">
        <v>1</v>
      </c>
      <c r="BW31" s="131">
        <v>1</v>
      </c>
      <c r="BX31" s="131">
        <v>1</v>
      </c>
      <c r="BY31" s="132">
        <v>1</v>
      </c>
      <c r="BZ31" s="102">
        <f t="shared" si="25"/>
        <v>0</v>
      </c>
      <c r="CA31" s="103"/>
      <c r="CB31" s="109">
        <f t="shared" si="26"/>
        <v>0</v>
      </c>
      <c r="CC31" s="72"/>
      <c r="CD31" s="72"/>
      <c r="CE31" s="108"/>
      <c r="CF31" s="108"/>
      <c r="CG31" s="108"/>
      <c r="CH31" s="108"/>
      <c r="CI31" s="108"/>
      <c r="CJ31" s="102">
        <f t="shared" si="27"/>
        <v>0</v>
      </c>
      <c r="CL31" s="109">
        <f t="shared" si="28"/>
        <v>0</v>
      </c>
      <c r="CO31" s="108"/>
      <c r="CP31" s="108"/>
      <c r="CQ31" s="108"/>
      <c r="CR31" s="108"/>
      <c r="CS31" s="113"/>
      <c r="CT31" s="102">
        <f t="shared" si="29"/>
        <v>0</v>
      </c>
      <c r="CV31" s="109">
        <f t="shared" si="30"/>
        <v>0</v>
      </c>
      <c r="CW31" s="72"/>
      <c r="CX31" s="72"/>
      <c r="CY31" s="108"/>
      <c r="CZ31" s="108"/>
      <c r="DA31" s="108"/>
      <c r="DB31" s="108"/>
      <c r="DC31" s="113"/>
      <c r="DD31" s="103">
        <f t="shared" si="31"/>
        <v>0</v>
      </c>
      <c r="DM31" s="88"/>
      <c r="DN31" s="108" t="s">
        <v>187</v>
      </c>
      <c r="DO31" s="108" t="s">
        <v>161</v>
      </c>
      <c r="DP31" s="131" t="s">
        <v>188</v>
      </c>
    </row>
    <row r="32" spans="1:120" ht="15.75" customHeight="1">
      <c r="A32" s="133">
        <v>28</v>
      </c>
      <c r="B32" s="108" t="s">
        <v>189</v>
      </c>
      <c r="C32" s="115">
        <f t="shared" si="0"/>
        <v>21</v>
      </c>
      <c r="D32" s="116">
        <f t="shared" ref="D32:F32" si="60">R32+AB32+AL32+AV32+BF32+BP32+BZ32+CJ32+CT32+DD32</f>
        <v>21</v>
      </c>
      <c r="E32" s="116">
        <f t="shared" si="60"/>
        <v>6</v>
      </c>
      <c r="F32" s="116">
        <f t="shared" si="60"/>
        <v>20</v>
      </c>
      <c r="G32" s="117">
        <f t="shared" si="2"/>
        <v>0.3</v>
      </c>
      <c r="H32" s="102">
        <f t="shared" si="3"/>
        <v>4</v>
      </c>
      <c r="I32" s="103">
        <f t="shared" si="4"/>
        <v>0</v>
      </c>
      <c r="J32" s="103">
        <f t="shared" si="5"/>
        <v>0</v>
      </c>
      <c r="K32" s="103">
        <f t="shared" si="6"/>
        <v>5</v>
      </c>
      <c r="L32" s="103">
        <f t="shared" si="7"/>
        <v>0</v>
      </c>
      <c r="M32" s="103">
        <f t="shared" si="8"/>
        <v>0</v>
      </c>
      <c r="N32" s="103">
        <f t="shared" si="9"/>
        <v>3</v>
      </c>
      <c r="O32" s="103">
        <f t="shared" si="10"/>
        <v>4</v>
      </c>
      <c r="P32" s="103">
        <f t="shared" si="11"/>
        <v>5</v>
      </c>
      <c r="Q32" s="103">
        <f t="shared" si="12"/>
        <v>0</v>
      </c>
      <c r="R32" s="102">
        <f t="shared" si="13"/>
        <v>4</v>
      </c>
      <c r="S32" s="108">
        <v>1</v>
      </c>
      <c r="T32" s="109">
        <f t="shared" si="14"/>
        <v>4</v>
      </c>
      <c r="U32" s="72"/>
      <c r="V32" s="72"/>
      <c r="W32" s="108">
        <v>1</v>
      </c>
      <c r="X32" s="108">
        <v>1</v>
      </c>
      <c r="Y32" s="108">
        <v>1</v>
      </c>
      <c r="Z32" s="108">
        <v>1</v>
      </c>
      <c r="AA32" s="108">
        <v>1</v>
      </c>
      <c r="AB32" s="102">
        <f t="shared" si="15"/>
        <v>0</v>
      </c>
      <c r="AC32" s="72"/>
      <c r="AD32" s="109">
        <f t="shared" si="16"/>
        <v>0</v>
      </c>
      <c r="AE32" s="72"/>
      <c r="AF32" s="72"/>
      <c r="AG32" s="108"/>
      <c r="AH32" s="108"/>
      <c r="AI32" s="108"/>
      <c r="AJ32" s="108"/>
      <c r="AK32" s="108"/>
      <c r="AL32" s="102">
        <f t="shared" si="17"/>
        <v>0</v>
      </c>
      <c r="AN32" s="109">
        <f t="shared" si="18"/>
        <v>0</v>
      </c>
      <c r="AQ32" s="108"/>
      <c r="AR32" s="108"/>
      <c r="AS32" s="108"/>
      <c r="AT32" s="108"/>
      <c r="AU32" s="113"/>
      <c r="AV32" s="102">
        <f t="shared" si="19"/>
        <v>5</v>
      </c>
      <c r="AW32" s="131">
        <v>2</v>
      </c>
      <c r="AX32" s="109">
        <f t="shared" si="20"/>
        <v>4</v>
      </c>
      <c r="BA32" s="108">
        <v>1</v>
      </c>
      <c r="BB32" s="108">
        <v>1</v>
      </c>
      <c r="BC32" s="108">
        <v>1</v>
      </c>
      <c r="BD32" s="108">
        <v>1</v>
      </c>
      <c r="BE32" s="113">
        <v>1</v>
      </c>
      <c r="BF32" s="102">
        <f t="shared" si="21"/>
        <v>0</v>
      </c>
      <c r="BH32" s="109">
        <f t="shared" si="22"/>
        <v>0</v>
      </c>
      <c r="BO32" s="88"/>
      <c r="BP32" s="102">
        <f t="shared" si="23"/>
        <v>0</v>
      </c>
      <c r="BR32" s="109">
        <f t="shared" si="24"/>
        <v>0</v>
      </c>
      <c r="BY32" s="88"/>
      <c r="BZ32" s="102">
        <f t="shared" si="25"/>
        <v>3</v>
      </c>
      <c r="CA32" s="103">
        <v>0</v>
      </c>
      <c r="CB32" s="109">
        <f t="shared" si="26"/>
        <v>4</v>
      </c>
      <c r="CC32" s="72"/>
      <c r="CD32" s="72"/>
      <c r="CE32" s="108">
        <v>1</v>
      </c>
      <c r="CF32" s="108">
        <v>1</v>
      </c>
      <c r="CG32" s="108">
        <v>1</v>
      </c>
      <c r="CH32" s="108">
        <v>1</v>
      </c>
      <c r="CI32" s="108">
        <v>1</v>
      </c>
      <c r="CJ32" s="102">
        <f t="shared" si="27"/>
        <v>4</v>
      </c>
      <c r="CK32" s="131">
        <v>1</v>
      </c>
      <c r="CL32" s="109">
        <f t="shared" si="28"/>
        <v>4</v>
      </c>
      <c r="CO32" s="108">
        <v>1</v>
      </c>
      <c r="CP32" s="108">
        <v>1</v>
      </c>
      <c r="CQ32" s="108">
        <v>1</v>
      </c>
      <c r="CR32" s="108">
        <v>1</v>
      </c>
      <c r="CS32" s="113">
        <v>1</v>
      </c>
      <c r="CT32" s="102">
        <f t="shared" si="29"/>
        <v>5</v>
      </c>
      <c r="CU32" s="131">
        <v>2</v>
      </c>
      <c r="CV32" s="109">
        <f t="shared" si="30"/>
        <v>4</v>
      </c>
      <c r="CW32" s="72"/>
      <c r="CX32" s="72"/>
      <c r="CY32" s="108">
        <v>1</v>
      </c>
      <c r="CZ32" s="108">
        <v>1</v>
      </c>
      <c r="DA32" s="108">
        <v>1</v>
      </c>
      <c r="DB32" s="108">
        <v>1</v>
      </c>
      <c r="DC32" s="113">
        <v>1</v>
      </c>
      <c r="DD32" s="103">
        <f t="shared" si="31"/>
        <v>0</v>
      </c>
      <c r="DM32" s="88"/>
      <c r="DN32" s="108" t="s">
        <v>157</v>
      </c>
      <c r="DO32" s="108" t="s">
        <v>161</v>
      </c>
      <c r="DP32" s="108" t="s">
        <v>189</v>
      </c>
    </row>
    <row r="33" spans="1:120" ht="15.75" customHeight="1">
      <c r="A33" s="133">
        <v>29</v>
      </c>
      <c r="B33" s="131" t="s">
        <v>190</v>
      </c>
      <c r="C33" s="115">
        <f t="shared" si="0"/>
        <v>17</v>
      </c>
      <c r="D33" s="116">
        <f t="shared" ref="D33:F33" si="61">R33+AB33+AL33+AV33+BF33+BP33+BZ33+CJ33+CT33+DD33</f>
        <v>17</v>
      </c>
      <c r="E33" s="116">
        <f t="shared" si="61"/>
        <v>8</v>
      </c>
      <c r="F33" s="116">
        <f t="shared" si="61"/>
        <v>12</v>
      </c>
      <c r="G33" s="117">
        <f t="shared" si="2"/>
        <v>0.66666666666666663</v>
      </c>
      <c r="H33" s="102">
        <f t="shared" si="3"/>
        <v>4</v>
      </c>
      <c r="I33" s="103">
        <f t="shared" si="4"/>
        <v>6</v>
      </c>
      <c r="J33" s="103">
        <f t="shared" si="5"/>
        <v>0</v>
      </c>
      <c r="K33" s="103">
        <f t="shared" si="6"/>
        <v>0</v>
      </c>
      <c r="L33" s="103">
        <f t="shared" si="7"/>
        <v>0</v>
      </c>
      <c r="M33" s="103">
        <f t="shared" si="8"/>
        <v>0</v>
      </c>
      <c r="N33" s="103">
        <f t="shared" si="9"/>
        <v>0</v>
      </c>
      <c r="O33" s="103">
        <f t="shared" si="10"/>
        <v>0</v>
      </c>
      <c r="P33" s="103">
        <f t="shared" si="11"/>
        <v>0</v>
      </c>
      <c r="Q33" s="103">
        <f t="shared" si="12"/>
        <v>7</v>
      </c>
      <c r="R33" s="102">
        <f t="shared" si="13"/>
        <v>4</v>
      </c>
      <c r="S33" s="131">
        <v>1</v>
      </c>
      <c r="T33" s="109">
        <f t="shared" si="14"/>
        <v>4</v>
      </c>
      <c r="W33" s="108">
        <v>1</v>
      </c>
      <c r="X33" s="108">
        <v>1</v>
      </c>
      <c r="Y33" s="108">
        <v>1</v>
      </c>
      <c r="Z33" s="108">
        <v>1</v>
      </c>
      <c r="AA33" s="108">
        <v>1</v>
      </c>
      <c r="AB33" s="102">
        <f t="shared" si="15"/>
        <v>6</v>
      </c>
      <c r="AC33" s="131">
        <v>3</v>
      </c>
      <c r="AD33" s="109">
        <f t="shared" si="16"/>
        <v>4</v>
      </c>
      <c r="AG33" s="108">
        <v>1</v>
      </c>
      <c r="AH33" s="108">
        <v>1</v>
      </c>
      <c r="AI33" s="108">
        <v>1</v>
      </c>
      <c r="AJ33" s="108">
        <v>1</v>
      </c>
      <c r="AK33" s="108">
        <v>1</v>
      </c>
      <c r="AL33" s="102">
        <f t="shared" si="17"/>
        <v>0</v>
      </c>
      <c r="AN33" s="109">
        <f t="shared" si="18"/>
        <v>0</v>
      </c>
      <c r="AQ33" s="108"/>
      <c r="AR33" s="108"/>
      <c r="AS33" s="108"/>
      <c r="AT33" s="108"/>
      <c r="AU33" s="113"/>
      <c r="AV33" s="102">
        <f t="shared" si="19"/>
        <v>0</v>
      </c>
      <c r="AX33" s="109">
        <f t="shared" si="20"/>
        <v>0</v>
      </c>
      <c r="BA33" s="108"/>
      <c r="BB33" s="108"/>
      <c r="BC33" s="108"/>
      <c r="BD33" s="108"/>
      <c r="BE33" s="113"/>
      <c r="BF33" s="102">
        <f t="shared" si="21"/>
        <v>0</v>
      </c>
      <c r="BH33" s="109">
        <f t="shared" si="22"/>
        <v>0</v>
      </c>
      <c r="BO33" s="88"/>
      <c r="BP33" s="102">
        <f t="shared" si="23"/>
        <v>0</v>
      </c>
      <c r="BR33" s="109">
        <f t="shared" si="24"/>
        <v>0</v>
      </c>
      <c r="BY33" s="88"/>
      <c r="BZ33" s="102">
        <f t="shared" si="25"/>
        <v>0</v>
      </c>
      <c r="CA33" s="103"/>
      <c r="CB33" s="109">
        <f t="shared" si="26"/>
        <v>0</v>
      </c>
      <c r="CC33" s="72"/>
      <c r="CD33" s="72"/>
      <c r="CE33" s="108"/>
      <c r="CF33" s="108"/>
      <c r="CG33" s="108"/>
      <c r="CH33" s="108"/>
      <c r="CI33" s="108"/>
      <c r="CJ33" s="102">
        <f t="shared" si="27"/>
        <v>0</v>
      </c>
      <c r="CS33" s="88"/>
      <c r="CT33" s="102">
        <f t="shared" si="29"/>
        <v>0</v>
      </c>
      <c r="DC33" s="88"/>
      <c r="DD33" s="103">
        <f t="shared" si="31"/>
        <v>7</v>
      </c>
      <c r="DE33" s="131">
        <v>4</v>
      </c>
      <c r="DF33" s="109">
        <f>DI33+DJ33+DK33+DL33-DH33-DG33</f>
        <v>4</v>
      </c>
      <c r="DI33" s="134">
        <v>1</v>
      </c>
      <c r="DJ33" s="134">
        <v>1</v>
      </c>
      <c r="DK33" s="134">
        <v>1</v>
      </c>
      <c r="DL33" s="134">
        <v>1</v>
      </c>
      <c r="DM33" s="135">
        <v>1</v>
      </c>
      <c r="DN33" s="108" t="s">
        <v>163</v>
      </c>
      <c r="DO33" s="108" t="s">
        <v>161</v>
      </c>
      <c r="DP33" s="131" t="s">
        <v>190</v>
      </c>
    </row>
    <row r="34" spans="1:120" ht="15.75" customHeight="1">
      <c r="A34" s="133">
        <v>30</v>
      </c>
      <c r="B34" s="108" t="s">
        <v>191</v>
      </c>
      <c r="C34" s="115">
        <f t="shared" si="0"/>
        <v>16</v>
      </c>
      <c r="D34" s="116">
        <f t="shared" ref="D34:F34" si="62">R34+AB34+AL34+AV34+BF34+BP34+BZ34+CJ34+CT34+DD34</f>
        <v>16</v>
      </c>
      <c r="E34" s="116">
        <f t="shared" si="62"/>
        <v>7</v>
      </c>
      <c r="F34" s="116">
        <f t="shared" si="62"/>
        <v>12</v>
      </c>
      <c r="G34" s="117">
        <f t="shared" si="2"/>
        <v>0.58333333333333337</v>
      </c>
      <c r="H34" s="102">
        <f t="shared" si="3"/>
        <v>6</v>
      </c>
      <c r="I34" s="103">
        <f t="shared" si="4"/>
        <v>0</v>
      </c>
      <c r="J34" s="103">
        <f t="shared" si="5"/>
        <v>4</v>
      </c>
      <c r="K34" s="103">
        <f t="shared" si="6"/>
        <v>0</v>
      </c>
      <c r="L34" s="103">
        <f t="shared" si="7"/>
        <v>0</v>
      </c>
      <c r="M34" s="103">
        <f t="shared" si="8"/>
        <v>0</v>
      </c>
      <c r="N34" s="103">
        <f t="shared" si="9"/>
        <v>0</v>
      </c>
      <c r="O34" s="103">
        <f t="shared" si="10"/>
        <v>6</v>
      </c>
      <c r="P34" s="103">
        <f t="shared" si="11"/>
        <v>0</v>
      </c>
      <c r="Q34" s="103">
        <f t="shared" si="12"/>
        <v>0</v>
      </c>
      <c r="R34" s="102">
        <f t="shared" si="13"/>
        <v>6</v>
      </c>
      <c r="S34" s="108">
        <v>3</v>
      </c>
      <c r="T34" s="109">
        <f t="shared" si="14"/>
        <v>4</v>
      </c>
      <c r="U34" s="72"/>
      <c r="V34" s="72"/>
      <c r="W34" s="108">
        <v>1</v>
      </c>
      <c r="X34" s="108">
        <v>1</v>
      </c>
      <c r="Y34" s="108">
        <v>1</v>
      </c>
      <c r="Z34" s="108">
        <v>1</v>
      </c>
      <c r="AA34" s="108">
        <v>1</v>
      </c>
      <c r="AB34" s="102">
        <f t="shared" si="15"/>
        <v>0</v>
      </c>
      <c r="AC34" s="108"/>
      <c r="AD34" s="109">
        <f t="shared" si="16"/>
        <v>0</v>
      </c>
      <c r="AE34" s="72"/>
      <c r="AF34" s="72"/>
      <c r="AG34" s="108"/>
      <c r="AH34" s="108"/>
      <c r="AI34" s="108"/>
      <c r="AJ34" s="108"/>
      <c r="AK34" s="108"/>
      <c r="AL34" s="102">
        <f t="shared" si="17"/>
        <v>4</v>
      </c>
      <c r="AM34" s="108">
        <v>1</v>
      </c>
      <c r="AN34" s="109">
        <f t="shared" si="18"/>
        <v>4</v>
      </c>
      <c r="AO34" s="72"/>
      <c r="AP34" s="72"/>
      <c r="AQ34" s="108">
        <v>1</v>
      </c>
      <c r="AR34" s="108">
        <v>1</v>
      </c>
      <c r="AS34" s="108">
        <v>1</v>
      </c>
      <c r="AT34" s="108">
        <v>1</v>
      </c>
      <c r="AU34" s="113">
        <v>1</v>
      </c>
      <c r="AV34" s="102">
        <f t="shared" si="19"/>
        <v>0</v>
      </c>
      <c r="AW34" s="108"/>
      <c r="AX34" s="109">
        <f t="shared" si="20"/>
        <v>0</v>
      </c>
      <c r="AY34" s="72"/>
      <c r="AZ34" s="72"/>
      <c r="BA34" s="108"/>
      <c r="BB34" s="108"/>
      <c r="BC34" s="108"/>
      <c r="BD34" s="108"/>
      <c r="BE34" s="113"/>
      <c r="BF34" s="102">
        <f t="shared" si="21"/>
        <v>0</v>
      </c>
      <c r="BG34" s="108"/>
      <c r="BH34" s="109">
        <f t="shared" si="22"/>
        <v>0</v>
      </c>
      <c r="BI34" s="72"/>
      <c r="BJ34" s="72"/>
      <c r="BK34" s="108"/>
      <c r="BL34" s="108"/>
      <c r="BM34" s="108"/>
      <c r="BN34" s="108"/>
      <c r="BO34" s="113"/>
      <c r="BP34" s="102">
        <f t="shared" si="23"/>
        <v>0</v>
      </c>
      <c r="BQ34" s="108"/>
      <c r="BR34" s="109">
        <f t="shared" si="24"/>
        <v>0</v>
      </c>
      <c r="BS34" s="72"/>
      <c r="BT34" s="72"/>
      <c r="BU34" s="108"/>
      <c r="BV34" s="108"/>
      <c r="BW34" s="108"/>
      <c r="BX34" s="108"/>
      <c r="BY34" s="113"/>
      <c r="BZ34" s="102">
        <f t="shared" si="25"/>
        <v>0</v>
      </c>
      <c r="CA34" s="103"/>
      <c r="CB34" s="109">
        <f t="shared" si="26"/>
        <v>0</v>
      </c>
      <c r="CC34" s="72"/>
      <c r="CD34" s="72"/>
      <c r="CE34" s="108"/>
      <c r="CF34" s="108"/>
      <c r="CG34" s="108"/>
      <c r="CH34" s="108"/>
      <c r="CI34" s="108"/>
      <c r="CJ34" s="102">
        <f t="shared" si="27"/>
        <v>6</v>
      </c>
      <c r="CK34" s="108">
        <v>3</v>
      </c>
      <c r="CL34" s="109">
        <f t="shared" ref="CL34:CL40" si="63">CO34+CP34+CQ34+CR34-CN34-CM34</f>
        <v>4</v>
      </c>
      <c r="CM34" s="72"/>
      <c r="CN34" s="72"/>
      <c r="CO34" s="108">
        <v>1</v>
      </c>
      <c r="CP34" s="108">
        <v>1</v>
      </c>
      <c r="CQ34" s="108">
        <v>1</v>
      </c>
      <c r="CR34" s="108">
        <v>1</v>
      </c>
      <c r="CS34" s="113">
        <v>1</v>
      </c>
      <c r="CT34" s="102">
        <f t="shared" si="29"/>
        <v>0</v>
      </c>
      <c r="CU34" s="108"/>
      <c r="CV34" s="109">
        <f t="shared" ref="CV34:CV36" si="64">CY34+CZ34+DA34+DB34-CX34-CW34</f>
        <v>0</v>
      </c>
      <c r="CW34" s="72"/>
      <c r="CX34" s="72"/>
      <c r="CY34" s="108"/>
      <c r="CZ34" s="108"/>
      <c r="DA34" s="108"/>
      <c r="DB34" s="108"/>
      <c r="DC34" s="113"/>
      <c r="DD34" s="103">
        <f t="shared" si="31"/>
        <v>0</v>
      </c>
      <c r="DE34" s="108"/>
      <c r="DF34" s="121"/>
      <c r="DG34" s="72"/>
      <c r="DH34" s="72"/>
      <c r="DI34" s="108"/>
      <c r="DJ34" s="108"/>
      <c r="DK34" s="108"/>
      <c r="DL34" s="108"/>
      <c r="DM34" s="113"/>
      <c r="DN34" s="108" t="s">
        <v>163</v>
      </c>
      <c r="DO34" s="108" t="s">
        <v>161</v>
      </c>
      <c r="DP34" s="108" t="s">
        <v>191</v>
      </c>
    </row>
    <row r="35" spans="1:120" ht="15.75" customHeight="1">
      <c r="A35" s="133">
        <v>31</v>
      </c>
      <c r="B35" s="108" t="s">
        <v>192</v>
      </c>
      <c r="C35" s="115">
        <f t="shared" si="0"/>
        <v>16</v>
      </c>
      <c r="D35" s="116">
        <f t="shared" ref="D35:F35" si="65">R35+AB35+AL35+AV35+BF35+BP35+BZ35+CJ35+CT35+DD35</f>
        <v>16</v>
      </c>
      <c r="E35" s="116">
        <f t="shared" si="65"/>
        <v>7</v>
      </c>
      <c r="F35" s="116">
        <f t="shared" si="65"/>
        <v>12</v>
      </c>
      <c r="G35" s="117">
        <f t="shared" si="2"/>
        <v>0.58333333333333337</v>
      </c>
      <c r="H35" s="102">
        <f t="shared" si="3"/>
        <v>0</v>
      </c>
      <c r="I35" s="103">
        <f t="shared" si="4"/>
        <v>6</v>
      </c>
      <c r="J35" s="103">
        <f t="shared" si="5"/>
        <v>5</v>
      </c>
      <c r="K35" s="103">
        <f t="shared" si="6"/>
        <v>5</v>
      </c>
      <c r="L35" s="103">
        <f t="shared" si="7"/>
        <v>0</v>
      </c>
      <c r="M35" s="103">
        <f t="shared" si="8"/>
        <v>0</v>
      </c>
      <c r="N35" s="103">
        <f t="shared" si="9"/>
        <v>0</v>
      </c>
      <c r="O35" s="103">
        <f t="shared" si="10"/>
        <v>0</v>
      </c>
      <c r="P35" s="103">
        <f t="shared" si="11"/>
        <v>0</v>
      </c>
      <c r="Q35" s="103">
        <f t="shared" si="12"/>
        <v>0</v>
      </c>
      <c r="R35" s="102">
        <f t="shared" si="13"/>
        <v>0</v>
      </c>
      <c r="S35" s="108"/>
      <c r="T35" s="109">
        <f t="shared" si="14"/>
        <v>0</v>
      </c>
      <c r="U35" s="72"/>
      <c r="V35" s="72"/>
      <c r="W35" s="108"/>
      <c r="X35" s="108"/>
      <c r="Y35" s="108"/>
      <c r="Z35" s="108"/>
      <c r="AA35" s="108"/>
      <c r="AB35" s="102">
        <f t="shared" si="15"/>
        <v>6</v>
      </c>
      <c r="AC35" s="108">
        <v>3</v>
      </c>
      <c r="AD35" s="109">
        <f t="shared" si="16"/>
        <v>4</v>
      </c>
      <c r="AE35" s="72"/>
      <c r="AF35" s="72"/>
      <c r="AG35" s="108">
        <v>1</v>
      </c>
      <c r="AH35" s="108">
        <v>1</v>
      </c>
      <c r="AI35" s="108">
        <v>1</v>
      </c>
      <c r="AJ35" s="108">
        <v>1</v>
      </c>
      <c r="AK35" s="108">
        <v>1</v>
      </c>
      <c r="AL35" s="102">
        <f t="shared" si="17"/>
        <v>5</v>
      </c>
      <c r="AM35" s="108">
        <v>2</v>
      </c>
      <c r="AN35" s="109">
        <f t="shared" si="18"/>
        <v>4</v>
      </c>
      <c r="AO35" s="72"/>
      <c r="AP35" s="72"/>
      <c r="AQ35" s="108">
        <v>1</v>
      </c>
      <c r="AR35" s="108">
        <v>1</v>
      </c>
      <c r="AS35" s="108">
        <v>1</v>
      </c>
      <c r="AT35" s="108">
        <v>1</v>
      </c>
      <c r="AU35" s="113">
        <v>1</v>
      </c>
      <c r="AV35" s="102">
        <f t="shared" si="19"/>
        <v>5</v>
      </c>
      <c r="AW35" s="108">
        <v>2</v>
      </c>
      <c r="AX35" s="109">
        <f t="shared" si="20"/>
        <v>4</v>
      </c>
      <c r="AY35" s="108"/>
      <c r="AZ35" s="72"/>
      <c r="BA35" s="108">
        <v>1</v>
      </c>
      <c r="BB35" s="108">
        <v>1</v>
      </c>
      <c r="BC35" s="108">
        <v>1</v>
      </c>
      <c r="BD35" s="108">
        <v>1</v>
      </c>
      <c r="BE35" s="113">
        <v>1</v>
      </c>
      <c r="BF35" s="102">
        <f t="shared" si="21"/>
        <v>0</v>
      </c>
      <c r="BG35" s="108"/>
      <c r="BH35" s="109">
        <f t="shared" si="22"/>
        <v>0</v>
      </c>
      <c r="BI35" s="72"/>
      <c r="BJ35" s="72"/>
      <c r="BK35" s="108"/>
      <c r="BL35" s="108"/>
      <c r="BM35" s="108"/>
      <c r="BN35" s="108"/>
      <c r="BO35" s="113"/>
      <c r="BP35" s="102">
        <f t="shared" si="23"/>
        <v>0</v>
      </c>
      <c r="BQ35" s="108"/>
      <c r="BR35" s="109">
        <f t="shared" si="24"/>
        <v>0</v>
      </c>
      <c r="BS35" s="108"/>
      <c r="BT35" s="108"/>
      <c r="BU35" s="108"/>
      <c r="BV35" s="108"/>
      <c r="BW35" s="108"/>
      <c r="BX35" s="108"/>
      <c r="BY35" s="113"/>
      <c r="BZ35" s="102">
        <f t="shared" si="25"/>
        <v>0</v>
      </c>
      <c r="CA35" s="103"/>
      <c r="CB35" s="109">
        <f t="shared" si="26"/>
        <v>0</v>
      </c>
      <c r="CC35" s="72"/>
      <c r="CD35" s="72"/>
      <c r="CE35" s="108"/>
      <c r="CF35" s="108"/>
      <c r="CG35" s="108"/>
      <c r="CH35" s="108"/>
      <c r="CI35" s="108"/>
      <c r="CJ35" s="102">
        <f t="shared" si="27"/>
        <v>0</v>
      </c>
      <c r="CK35" s="108"/>
      <c r="CL35" s="109">
        <f t="shared" si="63"/>
        <v>0</v>
      </c>
      <c r="CM35" s="108"/>
      <c r="CN35" s="108"/>
      <c r="CO35" s="108"/>
      <c r="CP35" s="108"/>
      <c r="CQ35" s="108"/>
      <c r="CR35" s="108"/>
      <c r="CS35" s="113"/>
      <c r="CT35" s="102">
        <f t="shared" si="29"/>
        <v>0</v>
      </c>
      <c r="CU35" s="108"/>
      <c r="CV35" s="109">
        <f t="shared" si="64"/>
        <v>0</v>
      </c>
      <c r="CW35" s="72"/>
      <c r="CX35" s="72"/>
      <c r="CY35" s="108"/>
      <c r="CZ35" s="108"/>
      <c r="DA35" s="108"/>
      <c r="DB35" s="108"/>
      <c r="DC35" s="113"/>
      <c r="DD35" s="103">
        <f t="shared" si="31"/>
        <v>0</v>
      </c>
      <c r="DE35" s="108"/>
      <c r="DF35" s="109"/>
      <c r="DG35" s="108"/>
      <c r="DH35" s="108"/>
      <c r="DI35" s="108"/>
      <c r="DJ35" s="108"/>
      <c r="DK35" s="108"/>
      <c r="DL35" s="108"/>
      <c r="DM35" s="113"/>
      <c r="DN35" s="108" t="s">
        <v>163</v>
      </c>
      <c r="DO35" s="108" t="s">
        <v>158</v>
      </c>
      <c r="DP35" s="108" t="s">
        <v>192</v>
      </c>
    </row>
    <row r="36" spans="1:120" ht="15.75" customHeight="1">
      <c r="A36" s="133">
        <v>32</v>
      </c>
      <c r="B36" s="108" t="s">
        <v>193</v>
      </c>
      <c r="C36" s="115">
        <f t="shared" si="0"/>
        <v>16</v>
      </c>
      <c r="D36" s="116">
        <f t="shared" ref="D36:F36" si="66">R36+AB36+AL36+AV36+BF36+BP36+BZ36+CJ36+CT36+DD36</f>
        <v>16</v>
      </c>
      <c r="E36" s="116">
        <f t="shared" si="66"/>
        <v>7</v>
      </c>
      <c r="F36" s="116">
        <f t="shared" si="66"/>
        <v>12</v>
      </c>
      <c r="G36" s="117">
        <f t="shared" si="2"/>
        <v>0.58333333333333337</v>
      </c>
      <c r="H36" s="102">
        <f t="shared" si="3"/>
        <v>0</v>
      </c>
      <c r="I36" s="103">
        <f t="shared" si="4"/>
        <v>0</v>
      </c>
      <c r="J36" s="103">
        <f t="shared" si="5"/>
        <v>0</v>
      </c>
      <c r="K36" s="103">
        <f t="shared" si="6"/>
        <v>0</v>
      </c>
      <c r="L36" s="103">
        <f t="shared" si="7"/>
        <v>6</v>
      </c>
      <c r="M36" s="103">
        <f t="shared" si="8"/>
        <v>5</v>
      </c>
      <c r="N36" s="103">
        <f t="shared" si="9"/>
        <v>5</v>
      </c>
      <c r="O36" s="103">
        <f t="shared" si="10"/>
        <v>0</v>
      </c>
      <c r="P36" s="103">
        <f t="shared" si="11"/>
        <v>0</v>
      </c>
      <c r="Q36" s="103">
        <f t="shared" si="12"/>
        <v>0</v>
      </c>
      <c r="R36" s="102">
        <f t="shared" si="13"/>
        <v>0</v>
      </c>
      <c r="S36" s="108"/>
      <c r="T36" s="109">
        <f t="shared" si="14"/>
        <v>0</v>
      </c>
      <c r="U36" s="72"/>
      <c r="V36" s="72"/>
      <c r="W36" s="108"/>
      <c r="X36" s="108"/>
      <c r="Y36" s="108"/>
      <c r="Z36" s="108"/>
      <c r="AA36" s="108"/>
      <c r="AB36" s="102">
        <f t="shared" si="15"/>
        <v>0</v>
      </c>
      <c r="AC36" s="108"/>
      <c r="AD36" s="109"/>
      <c r="AE36" s="72"/>
      <c r="AF36" s="72"/>
      <c r="AG36" s="108"/>
      <c r="AH36" s="108"/>
      <c r="AI36" s="108"/>
      <c r="AJ36" s="108"/>
      <c r="AK36" s="108"/>
      <c r="AL36" s="102">
        <f t="shared" si="17"/>
        <v>0</v>
      </c>
      <c r="AM36" s="108"/>
      <c r="AN36" s="109"/>
      <c r="AO36" s="72"/>
      <c r="AP36" s="72"/>
      <c r="AQ36" s="108"/>
      <c r="AR36" s="108"/>
      <c r="AS36" s="108"/>
      <c r="AT36" s="108"/>
      <c r="AU36" s="113"/>
      <c r="AV36" s="102">
        <f t="shared" si="19"/>
        <v>0</v>
      </c>
      <c r="AW36" s="108"/>
      <c r="AX36" s="109"/>
      <c r="AY36" s="108"/>
      <c r="AZ36" s="108"/>
      <c r="BA36" s="108"/>
      <c r="BB36" s="108"/>
      <c r="BC36" s="108"/>
      <c r="BD36" s="108"/>
      <c r="BE36" s="113"/>
      <c r="BF36" s="102">
        <f t="shared" si="21"/>
        <v>6</v>
      </c>
      <c r="BG36" s="108">
        <v>3</v>
      </c>
      <c r="BH36" s="109">
        <f t="shared" si="22"/>
        <v>4</v>
      </c>
      <c r="BI36" s="108"/>
      <c r="BJ36" s="108"/>
      <c r="BK36" s="108">
        <v>1</v>
      </c>
      <c r="BL36" s="108">
        <v>1</v>
      </c>
      <c r="BM36" s="108">
        <v>1</v>
      </c>
      <c r="BN36" s="108">
        <v>1</v>
      </c>
      <c r="BO36" s="113">
        <v>1</v>
      </c>
      <c r="BP36" s="102">
        <f t="shared" si="23"/>
        <v>5</v>
      </c>
      <c r="BQ36" s="131">
        <v>2</v>
      </c>
      <c r="BR36" s="109">
        <f t="shared" si="24"/>
        <v>4</v>
      </c>
      <c r="BU36" s="131">
        <v>1</v>
      </c>
      <c r="BV36" s="131">
        <v>1</v>
      </c>
      <c r="BW36" s="131">
        <v>1</v>
      </c>
      <c r="BX36" s="131">
        <v>1</v>
      </c>
      <c r="BY36" s="132">
        <v>1</v>
      </c>
      <c r="BZ36" s="102">
        <f t="shared" si="25"/>
        <v>5</v>
      </c>
      <c r="CA36" s="103">
        <v>2</v>
      </c>
      <c r="CB36" s="109">
        <f t="shared" si="26"/>
        <v>4</v>
      </c>
      <c r="CC36" s="72"/>
      <c r="CD36" s="72"/>
      <c r="CE36" s="108">
        <v>1</v>
      </c>
      <c r="CF36" s="108">
        <v>1</v>
      </c>
      <c r="CG36" s="108">
        <v>1</v>
      </c>
      <c r="CH36" s="108">
        <v>1</v>
      </c>
      <c r="CI36" s="108">
        <v>1</v>
      </c>
      <c r="CJ36" s="102">
        <f t="shared" si="27"/>
        <v>0</v>
      </c>
      <c r="CL36" s="109">
        <f t="shared" si="63"/>
        <v>0</v>
      </c>
      <c r="CO36" s="108"/>
      <c r="CP36" s="108"/>
      <c r="CQ36" s="108"/>
      <c r="CR36" s="108"/>
      <c r="CS36" s="113"/>
      <c r="CT36" s="102">
        <f t="shared" si="29"/>
        <v>0</v>
      </c>
      <c r="CV36" s="109">
        <f t="shared" si="64"/>
        <v>0</v>
      </c>
      <c r="CW36" s="72"/>
      <c r="CX36" s="72"/>
      <c r="CY36" s="108"/>
      <c r="CZ36" s="108"/>
      <c r="DA36" s="108"/>
      <c r="DB36" s="108"/>
      <c r="DC36" s="113"/>
      <c r="DD36" s="103">
        <f t="shared" si="31"/>
        <v>0</v>
      </c>
      <c r="DM36" s="88"/>
      <c r="DN36" s="131" t="s">
        <v>163</v>
      </c>
      <c r="DO36" s="131" t="s">
        <v>194</v>
      </c>
      <c r="DP36" s="131" t="s">
        <v>193</v>
      </c>
    </row>
    <row r="37" spans="1:120" ht="15.75" customHeight="1">
      <c r="A37" s="133">
        <v>33</v>
      </c>
      <c r="B37" s="108" t="s">
        <v>195</v>
      </c>
      <c r="C37" s="115">
        <f t="shared" si="0"/>
        <v>15</v>
      </c>
      <c r="D37" s="116">
        <f t="shared" ref="D37:F37" si="67">R37+AB37+AL37+AV37+BF37+BP37+BZ37+CJ37+CT37+DD37</f>
        <v>15</v>
      </c>
      <c r="E37" s="116">
        <f t="shared" si="67"/>
        <v>3</v>
      </c>
      <c r="F37" s="116">
        <f t="shared" si="67"/>
        <v>16</v>
      </c>
      <c r="G37" s="117">
        <f t="shared" si="2"/>
        <v>0.1875</v>
      </c>
      <c r="H37" s="102">
        <f t="shared" si="3"/>
        <v>4</v>
      </c>
      <c r="I37" s="103">
        <f t="shared" si="4"/>
        <v>0</v>
      </c>
      <c r="J37" s="103">
        <f t="shared" si="5"/>
        <v>0</v>
      </c>
      <c r="K37" s="103">
        <f t="shared" si="6"/>
        <v>4</v>
      </c>
      <c r="L37" s="103">
        <f t="shared" si="7"/>
        <v>0</v>
      </c>
      <c r="M37" s="103">
        <f t="shared" si="8"/>
        <v>4</v>
      </c>
      <c r="N37" s="103">
        <f t="shared" si="9"/>
        <v>3</v>
      </c>
      <c r="O37" s="103">
        <f t="shared" si="10"/>
        <v>0</v>
      </c>
      <c r="P37" s="103">
        <f t="shared" si="11"/>
        <v>0</v>
      </c>
      <c r="Q37" s="103">
        <f t="shared" si="12"/>
        <v>0</v>
      </c>
      <c r="R37" s="102">
        <f t="shared" si="13"/>
        <v>4</v>
      </c>
      <c r="S37" s="108">
        <v>1</v>
      </c>
      <c r="T37" s="109">
        <f t="shared" si="14"/>
        <v>4</v>
      </c>
      <c r="U37" s="108"/>
      <c r="V37" s="108"/>
      <c r="W37" s="108">
        <v>1</v>
      </c>
      <c r="X37" s="108">
        <v>1</v>
      </c>
      <c r="Y37" s="108">
        <v>1</v>
      </c>
      <c r="Z37" s="108">
        <v>1</v>
      </c>
      <c r="AA37" s="108">
        <v>1</v>
      </c>
      <c r="AB37" s="102">
        <f t="shared" si="15"/>
        <v>0</v>
      </c>
      <c r="AC37" s="108"/>
      <c r="AD37" s="109">
        <f t="shared" ref="AD37:AD38" si="68">AG37+AH37+AI37+AJ37-AF37-AE37</f>
        <v>0</v>
      </c>
      <c r="AE37" s="108"/>
      <c r="AF37" s="108"/>
      <c r="AG37" s="108"/>
      <c r="AH37" s="108"/>
      <c r="AI37" s="108"/>
      <c r="AJ37" s="108"/>
      <c r="AK37" s="108"/>
      <c r="AL37" s="102">
        <f t="shared" si="17"/>
        <v>0</v>
      </c>
      <c r="AM37" s="108"/>
      <c r="AN37" s="109">
        <f t="shared" ref="AN37:AN38" si="69">AQ37+AR37+AS37+AT37-AP37-AO37</f>
        <v>0</v>
      </c>
      <c r="AO37" s="108"/>
      <c r="AP37" s="72"/>
      <c r="AQ37" s="108"/>
      <c r="AR37" s="108"/>
      <c r="AS37" s="108"/>
      <c r="AT37" s="108"/>
      <c r="AU37" s="113"/>
      <c r="AV37" s="102">
        <f t="shared" si="19"/>
        <v>4</v>
      </c>
      <c r="AW37" s="108">
        <v>1</v>
      </c>
      <c r="AX37" s="109">
        <f t="shared" ref="AX37:AX38" si="70">BA37+BB37+BC37+BD37-AZ37-AY37</f>
        <v>4</v>
      </c>
      <c r="AY37" s="72"/>
      <c r="AZ37" s="72"/>
      <c r="BA37" s="108">
        <v>1</v>
      </c>
      <c r="BB37" s="108">
        <v>1</v>
      </c>
      <c r="BC37" s="108">
        <v>1</v>
      </c>
      <c r="BD37" s="108">
        <v>1</v>
      </c>
      <c r="BE37" s="113">
        <v>1</v>
      </c>
      <c r="BF37" s="102">
        <f t="shared" si="21"/>
        <v>0</v>
      </c>
      <c r="BG37" s="108"/>
      <c r="BH37" s="109">
        <f t="shared" si="22"/>
        <v>0</v>
      </c>
      <c r="BI37" s="72"/>
      <c r="BJ37" s="72"/>
      <c r="BK37" s="108"/>
      <c r="BL37" s="108"/>
      <c r="BM37" s="108"/>
      <c r="BN37" s="108"/>
      <c r="BO37" s="113"/>
      <c r="BP37" s="102">
        <f t="shared" si="23"/>
        <v>4</v>
      </c>
      <c r="BQ37" s="108">
        <v>1</v>
      </c>
      <c r="BR37" s="109">
        <f t="shared" si="24"/>
        <v>4</v>
      </c>
      <c r="BS37" s="72"/>
      <c r="BT37" s="72"/>
      <c r="BU37" s="108">
        <v>1</v>
      </c>
      <c r="BV37" s="108">
        <v>1</v>
      </c>
      <c r="BW37" s="108">
        <v>1</v>
      </c>
      <c r="BX37" s="108">
        <v>1</v>
      </c>
      <c r="BY37" s="113">
        <v>1</v>
      </c>
      <c r="BZ37" s="102">
        <f t="shared" si="25"/>
        <v>3</v>
      </c>
      <c r="CA37" s="103">
        <v>0</v>
      </c>
      <c r="CB37" s="109">
        <f t="shared" si="26"/>
        <v>4</v>
      </c>
      <c r="CC37" s="72"/>
      <c r="CD37" s="72"/>
      <c r="CE37" s="108">
        <v>1</v>
      </c>
      <c r="CF37" s="108">
        <v>1</v>
      </c>
      <c r="CG37" s="108">
        <v>1</v>
      </c>
      <c r="CH37" s="108">
        <v>1</v>
      </c>
      <c r="CI37" s="108">
        <v>1</v>
      </c>
      <c r="CJ37" s="102">
        <f t="shared" si="27"/>
        <v>0</v>
      </c>
      <c r="CK37" s="108"/>
      <c r="CL37" s="109">
        <f t="shared" si="63"/>
        <v>0</v>
      </c>
      <c r="CM37" s="72"/>
      <c r="CN37" s="72"/>
      <c r="CO37" s="108"/>
      <c r="CP37" s="108"/>
      <c r="CQ37" s="108"/>
      <c r="CR37" s="108"/>
      <c r="CS37" s="113"/>
      <c r="CT37" s="102">
        <f t="shared" si="29"/>
        <v>0</v>
      </c>
      <c r="CU37" s="108"/>
      <c r="CV37" s="121"/>
      <c r="CW37" s="72"/>
      <c r="CX37" s="72"/>
      <c r="CY37" s="108"/>
      <c r="CZ37" s="108"/>
      <c r="DA37" s="108"/>
      <c r="DB37" s="108"/>
      <c r="DC37" s="113"/>
      <c r="DD37" s="103">
        <f t="shared" si="31"/>
        <v>0</v>
      </c>
      <c r="DE37" s="108"/>
      <c r="DF37" s="121"/>
      <c r="DG37" s="72"/>
      <c r="DH37" s="72"/>
      <c r="DI37" s="108"/>
      <c r="DJ37" s="108"/>
      <c r="DK37" s="108"/>
      <c r="DL37" s="108"/>
      <c r="DM37" s="113"/>
      <c r="DN37" s="108" t="s">
        <v>157</v>
      </c>
      <c r="DO37" s="108" t="s">
        <v>161</v>
      </c>
      <c r="DP37" s="108" t="s">
        <v>195</v>
      </c>
    </row>
    <row r="38" spans="1:120" ht="15.75" customHeight="1">
      <c r="A38" s="133">
        <v>34</v>
      </c>
      <c r="B38" s="108" t="s">
        <v>196</v>
      </c>
      <c r="C38" s="115">
        <f t="shared" si="0"/>
        <v>12</v>
      </c>
      <c r="D38" s="116">
        <f t="shared" ref="D38:F38" si="71">R38+AB38+AL38+AV38+BF38+BP38+BZ38+CJ38+CT38+DD38</f>
        <v>12</v>
      </c>
      <c r="E38" s="116">
        <f t="shared" si="71"/>
        <v>4</v>
      </c>
      <c r="F38" s="116">
        <f t="shared" si="71"/>
        <v>10</v>
      </c>
      <c r="G38" s="117">
        <f t="shared" si="2"/>
        <v>0.4</v>
      </c>
      <c r="H38" s="102">
        <f t="shared" si="3"/>
        <v>3</v>
      </c>
      <c r="I38" s="103">
        <f t="shared" si="4"/>
        <v>4</v>
      </c>
      <c r="J38" s="103">
        <f t="shared" si="5"/>
        <v>0</v>
      </c>
      <c r="K38" s="103">
        <f t="shared" si="6"/>
        <v>0</v>
      </c>
      <c r="L38" s="103">
        <f t="shared" si="7"/>
        <v>5</v>
      </c>
      <c r="M38" s="103">
        <f t="shared" si="8"/>
        <v>0</v>
      </c>
      <c r="N38" s="103">
        <f t="shared" si="9"/>
        <v>0</v>
      </c>
      <c r="O38" s="103">
        <f t="shared" si="10"/>
        <v>0</v>
      </c>
      <c r="P38" s="103">
        <f t="shared" si="11"/>
        <v>0</v>
      </c>
      <c r="Q38" s="103">
        <f t="shared" si="12"/>
        <v>0</v>
      </c>
      <c r="R38" s="102">
        <f t="shared" si="13"/>
        <v>3</v>
      </c>
      <c r="S38" s="108">
        <v>2</v>
      </c>
      <c r="T38" s="109">
        <f t="shared" si="14"/>
        <v>3</v>
      </c>
      <c r="U38" s="108"/>
      <c r="V38" s="72"/>
      <c r="W38" s="108">
        <v>1</v>
      </c>
      <c r="X38" s="108">
        <v>1</v>
      </c>
      <c r="Y38" s="108">
        <v>1</v>
      </c>
      <c r="Z38" s="73">
        <v>0</v>
      </c>
      <c r="AA38" s="108">
        <v>0</v>
      </c>
      <c r="AB38" s="102">
        <f t="shared" si="15"/>
        <v>4</v>
      </c>
      <c r="AC38" s="108">
        <v>0</v>
      </c>
      <c r="AD38" s="109">
        <f t="shared" si="68"/>
        <v>3</v>
      </c>
      <c r="AE38" s="72"/>
      <c r="AF38" s="118">
        <v>1</v>
      </c>
      <c r="AG38" s="108">
        <v>1</v>
      </c>
      <c r="AH38" s="108">
        <v>1</v>
      </c>
      <c r="AI38" s="108">
        <v>1</v>
      </c>
      <c r="AJ38" s="108">
        <v>1</v>
      </c>
      <c r="AK38" s="108">
        <v>1</v>
      </c>
      <c r="AL38" s="102">
        <f t="shared" si="17"/>
        <v>0</v>
      </c>
      <c r="AM38" s="108"/>
      <c r="AN38" s="109">
        <f t="shared" si="69"/>
        <v>0</v>
      </c>
      <c r="AO38" s="72"/>
      <c r="AP38" s="72"/>
      <c r="AQ38" s="108"/>
      <c r="AR38" s="108"/>
      <c r="AS38" s="108"/>
      <c r="AT38" s="108"/>
      <c r="AU38" s="113"/>
      <c r="AV38" s="102">
        <f t="shared" si="19"/>
        <v>0</v>
      </c>
      <c r="AW38" s="108"/>
      <c r="AX38" s="109">
        <f t="shared" si="70"/>
        <v>0</v>
      </c>
      <c r="AY38" s="108"/>
      <c r="AZ38" s="72"/>
      <c r="BA38" s="108"/>
      <c r="BB38" s="108"/>
      <c r="BC38" s="108"/>
      <c r="BD38" s="108"/>
      <c r="BE38" s="113"/>
      <c r="BF38" s="102">
        <f t="shared" si="21"/>
        <v>5</v>
      </c>
      <c r="BG38" s="108">
        <v>2</v>
      </c>
      <c r="BH38" s="109">
        <f t="shared" si="22"/>
        <v>4</v>
      </c>
      <c r="BI38" s="108"/>
      <c r="BJ38" s="72"/>
      <c r="BK38" s="108">
        <v>1</v>
      </c>
      <c r="BL38" s="108">
        <v>1</v>
      </c>
      <c r="BM38" s="108">
        <v>1</v>
      </c>
      <c r="BN38" s="108">
        <v>1</v>
      </c>
      <c r="BO38" s="113">
        <v>1</v>
      </c>
      <c r="BP38" s="102">
        <f t="shared" si="23"/>
        <v>0</v>
      </c>
      <c r="BQ38" s="108"/>
      <c r="BR38" s="109">
        <f t="shared" si="24"/>
        <v>0</v>
      </c>
      <c r="BS38" s="72"/>
      <c r="BT38" s="72"/>
      <c r="BU38" s="108"/>
      <c r="BV38" s="108"/>
      <c r="BW38" s="108"/>
      <c r="BX38" s="108"/>
      <c r="BY38" s="113"/>
      <c r="BZ38" s="102">
        <f t="shared" si="25"/>
        <v>0</v>
      </c>
      <c r="CA38" s="103"/>
      <c r="CB38" s="109">
        <f t="shared" si="26"/>
        <v>0</v>
      </c>
      <c r="CC38" s="72"/>
      <c r="CD38" s="72"/>
      <c r="CE38" s="108"/>
      <c r="CF38" s="108"/>
      <c r="CG38" s="108"/>
      <c r="CH38" s="108"/>
      <c r="CI38" s="108"/>
      <c r="CJ38" s="102">
        <f t="shared" si="27"/>
        <v>0</v>
      </c>
      <c r="CK38" s="108"/>
      <c r="CL38" s="109">
        <f t="shared" si="63"/>
        <v>0</v>
      </c>
      <c r="CM38" s="72"/>
      <c r="CN38" s="72"/>
      <c r="CO38" s="108"/>
      <c r="CP38" s="108"/>
      <c r="CQ38" s="108"/>
      <c r="CR38" s="108"/>
      <c r="CS38" s="113"/>
      <c r="CT38" s="102">
        <f t="shared" si="29"/>
        <v>0</v>
      </c>
      <c r="CU38" s="108"/>
      <c r="CV38" s="109"/>
      <c r="CW38" s="72"/>
      <c r="CX38" s="72"/>
      <c r="CY38" s="108"/>
      <c r="CZ38" s="108"/>
      <c r="DA38" s="108"/>
      <c r="DB38" s="108"/>
      <c r="DC38" s="113"/>
      <c r="DD38" s="103">
        <f t="shared" si="31"/>
        <v>0</v>
      </c>
      <c r="DE38" s="108"/>
      <c r="DF38" s="109"/>
      <c r="DG38" s="72"/>
      <c r="DH38" s="72"/>
      <c r="DI38" s="108"/>
      <c r="DJ38" s="108"/>
      <c r="DK38" s="108"/>
      <c r="DL38" s="108"/>
      <c r="DM38" s="113"/>
      <c r="DN38" s="108" t="s">
        <v>157</v>
      </c>
      <c r="DO38" s="108" t="s">
        <v>161</v>
      </c>
      <c r="DP38" s="108" t="s">
        <v>196</v>
      </c>
    </row>
    <row r="39" spans="1:120" ht="15.75" customHeight="1">
      <c r="A39" s="133">
        <v>35</v>
      </c>
      <c r="B39" s="108" t="s">
        <v>197</v>
      </c>
      <c r="C39" s="115">
        <f t="shared" si="0"/>
        <v>10</v>
      </c>
      <c r="D39" s="116">
        <f t="shared" ref="D39:F39" si="72">R39+AB39+AL39+AV39+BF39+BP39+BZ39+CJ39+CT39+DD39</f>
        <v>10</v>
      </c>
      <c r="E39" s="116">
        <f t="shared" si="72"/>
        <v>4</v>
      </c>
      <c r="F39" s="116">
        <f t="shared" si="72"/>
        <v>8</v>
      </c>
      <c r="G39" s="117">
        <f t="shared" si="2"/>
        <v>0.5</v>
      </c>
      <c r="H39" s="102">
        <f t="shared" si="3"/>
        <v>0</v>
      </c>
      <c r="I39" s="103">
        <f t="shared" si="4"/>
        <v>0</v>
      </c>
      <c r="J39" s="103">
        <f t="shared" si="5"/>
        <v>0</v>
      </c>
      <c r="K39" s="103">
        <f t="shared" si="6"/>
        <v>0</v>
      </c>
      <c r="L39" s="103">
        <f t="shared" si="7"/>
        <v>5</v>
      </c>
      <c r="M39" s="103">
        <f t="shared" si="8"/>
        <v>0</v>
      </c>
      <c r="N39" s="103">
        <f t="shared" si="9"/>
        <v>5</v>
      </c>
      <c r="O39" s="103">
        <f t="shared" si="10"/>
        <v>0</v>
      </c>
      <c r="P39" s="103">
        <f t="shared" si="11"/>
        <v>0</v>
      </c>
      <c r="Q39" s="103">
        <f t="shared" si="12"/>
        <v>0</v>
      </c>
      <c r="R39" s="102">
        <f t="shared" si="13"/>
        <v>0</v>
      </c>
      <c r="S39" s="72"/>
      <c r="T39" s="109">
        <f t="shared" si="14"/>
        <v>0</v>
      </c>
      <c r="U39" s="72"/>
      <c r="V39" s="72"/>
      <c r="W39" s="108"/>
      <c r="X39" s="108"/>
      <c r="Y39" s="108"/>
      <c r="Z39" s="108"/>
      <c r="AA39" s="108"/>
      <c r="AB39" s="102">
        <f t="shared" si="15"/>
        <v>0</v>
      </c>
      <c r="AC39" s="72"/>
      <c r="AD39" s="72"/>
      <c r="AE39" s="72"/>
      <c r="AF39" s="72"/>
      <c r="AL39" s="102">
        <f t="shared" si="17"/>
        <v>0</v>
      </c>
      <c r="AN39" s="109"/>
      <c r="AQ39" s="108"/>
      <c r="AR39" s="108"/>
      <c r="AS39" s="108"/>
      <c r="AT39" s="108"/>
      <c r="AU39" s="113"/>
      <c r="AV39" s="102">
        <f t="shared" si="19"/>
        <v>0</v>
      </c>
      <c r="BA39" s="108"/>
      <c r="BB39" s="108"/>
      <c r="BC39" s="108"/>
      <c r="BD39" s="108"/>
      <c r="BE39" s="88"/>
      <c r="BF39" s="102">
        <f t="shared" si="21"/>
        <v>5</v>
      </c>
      <c r="BG39" s="131">
        <v>2</v>
      </c>
      <c r="BH39" s="109">
        <f t="shared" si="22"/>
        <v>4</v>
      </c>
      <c r="BK39" s="108">
        <v>1</v>
      </c>
      <c r="BL39" s="108">
        <v>1</v>
      </c>
      <c r="BM39" s="108">
        <v>1</v>
      </c>
      <c r="BN39" s="108">
        <v>1</v>
      </c>
      <c r="BO39" s="113">
        <v>1</v>
      </c>
      <c r="BP39" s="102">
        <f t="shared" si="23"/>
        <v>0</v>
      </c>
      <c r="BQ39" s="108"/>
      <c r="BR39" s="109">
        <f t="shared" si="24"/>
        <v>0</v>
      </c>
      <c r="BS39" s="108"/>
      <c r="BT39" s="108"/>
      <c r="BU39" s="108"/>
      <c r="BV39" s="108"/>
      <c r="BW39" s="108"/>
      <c r="BX39" s="108"/>
      <c r="BY39" s="113"/>
      <c r="BZ39" s="102">
        <f t="shared" si="25"/>
        <v>5</v>
      </c>
      <c r="CA39" s="103">
        <v>2</v>
      </c>
      <c r="CB39" s="109">
        <f t="shared" si="26"/>
        <v>4</v>
      </c>
      <c r="CC39" s="72"/>
      <c r="CD39" s="72"/>
      <c r="CE39" s="108">
        <v>1</v>
      </c>
      <c r="CF39" s="108">
        <v>1</v>
      </c>
      <c r="CG39" s="108">
        <v>1</v>
      </c>
      <c r="CH39" s="108">
        <v>1</v>
      </c>
      <c r="CI39" s="108">
        <v>1</v>
      </c>
      <c r="CJ39" s="102">
        <f t="shared" si="27"/>
        <v>0</v>
      </c>
      <c r="CK39" s="108"/>
      <c r="CL39" s="109">
        <f t="shared" si="63"/>
        <v>0</v>
      </c>
      <c r="CM39" s="108"/>
      <c r="CN39" s="108"/>
      <c r="CO39" s="108"/>
      <c r="CP39" s="108"/>
      <c r="CQ39" s="108"/>
      <c r="CR39" s="108"/>
      <c r="CS39" s="113"/>
      <c r="CT39" s="102">
        <f t="shared" si="29"/>
        <v>0</v>
      </c>
      <c r="CU39" s="108"/>
      <c r="CV39" s="109"/>
      <c r="CW39" s="108"/>
      <c r="CX39" s="108"/>
      <c r="CY39" s="108"/>
      <c r="CZ39" s="108"/>
      <c r="DA39" s="108"/>
      <c r="DB39" s="108"/>
      <c r="DC39" s="113"/>
      <c r="DD39" s="103">
        <f t="shared" si="31"/>
        <v>0</v>
      </c>
      <c r="DE39" s="108"/>
      <c r="DF39" s="109"/>
      <c r="DG39" s="108"/>
      <c r="DH39" s="108"/>
      <c r="DI39" s="108"/>
      <c r="DJ39" s="108"/>
      <c r="DK39" s="108"/>
      <c r="DL39" s="108"/>
      <c r="DM39" s="113"/>
      <c r="DN39" s="108" t="s">
        <v>157</v>
      </c>
      <c r="DO39" s="108" t="s">
        <v>198</v>
      </c>
      <c r="DP39" s="108" t="s">
        <v>197</v>
      </c>
    </row>
    <row r="40" spans="1:120" ht="15.75" customHeight="1">
      <c r="A40" s="133">
        <v>36</v>
      </c>
      <c r="B40" s="108" t="s">
        <v>199</v>
      </c>
      <c r="C40" s="115">
        <f t="shared" si="0"/>
        <v>10</v>
      </c>
      <c r="D40" s="116">
        <f t="shared" ref="D40:F40" si="73">R40+AB40+AL40+AV40+BF40+BP40+BZ40+CJ40+CT40+DD40</f>
        <v>10</v>
      </c>
      <c r="E40" s="116">
        <f t="shared" si="73"/>
        <v>4</v>
      </c>
      <c r="F40" s="116">
        <f t="shared" si="73"/>
        <v>8</v>
      </c>
      <c r="G40" s="117">
        <f t="shared" si="2"/>
        <v>0.5</v>
      </c>
      <c r="H40" s="102">
        <f t="shared" si="3"/>
        <v>5</v>
      </c>
      <c r="I40" s="103">
        <f t="shared" si="4"/>
        <v>0</v>
      </c>
      <c r="J40" s="103">
        <f t="shared" si="5"/>
        <v>5</v>
      </c>
      <c r="K40" s="103">
        <f t="shared" si="6"/>
        <v>0</v>
      </c>
      <c r="L40" s="103">
        <f t="shared" si="7"/>
        <v>0</v>
      </c>
      <c r="M40" s="103">
        <f t="shared" si="8"/>
        <v>0</v>
      </c>
      <c r="N40" s="103">
        <f t="shared" si="9"/>
        <v>0</v>
      </c>
      <c r="O40" s="103">
        <f t="shared" si="10"/>
        <v>0</v>
      </c>
      <c r="P40" s="103">
        <f t="shared" si="11"/>
        <v>0</v>
      </c>
      <c r="Q40" s="103">
        <f t="shared" si="12"/>
        <v>0</v>
      </c>
      <c r="R40" s="102">
        <f t="shared" si="13"/>
        <v>5</v>
      </c>
      <c r="S40" s="108">
        <v>2</v>
      </c>
      <c r="T40" s="109">
        <f t="shared" si="14"/>
        <v>4</v>
      </c>
      <c r="U40" s="72"/>
      <c r="V40" s="72"/>
      <c r="W40" s="108">
        <v>1</v>
      </c>
      <c r="X40" s="108">
        <v>1</v>
      </c>
      <c r="Y40" s="108">
        <v>1</v>
      </c>
      <c r="Z40" s="108">
        <v>1</v>
      </c>
      <c r="AA40" s="108">
        <v>1</v>
      </c>
      <c r="AB40" s="102">
        <f t="shared" si="15"/>
        <v>0</v>
      </c>
      <c r="AC40" s="108"/>
      <c r="AD40" s="109">
        <f>AG40+AH40+AI40+AJ40-AF40-AE40</f>
        <v>0</v>
      </c>
      <c r="AE40" s="72"/>
      <c r="AF40" s="72"/>
      <c r="AG40" s="108"/>
      <c r="AH40" s="108"/>
      <c r="AI40" s="108"/>
      <c r="AJ40" s="108"/>
      <c r="AK40" s="108"/>
      <c r="AL40" s="102">
        <f t="shared" si="17"/>
        <v>5</v>
      </c>
      <c r="AM40" s="108">
        <v>2</v>
      </c>
      <c r="AN40" s="109">
        <f>AQ40+AR40+AS40+AT40-AP40-AO40</f>
        <v>4</v>
      </c>
      <c r="AO40" s="72"/>
      <c r="AP40" s="72"/>
      <c r="AQ40" s="108">
        <v>1</v>
      </c>
      <c r="AR40" s="108">
        <v>1</v>
      </c>
      <c r="AS40" s="108">
        <v>1</v>
      </c>
      <c r="AT40" s="108">
        <v>1</v>
      </c>
      <c r="AU40" s="113">
        <v>1</v>
      </c>
      <c r="AV40" s="102">
        <f t="shared" si="19"/>
        <v>0</v>
      </c>
      <c r="AW40" s="108"/>
      <c r="AX40" s="109">
        <f>BA40+BB40+BC40+BD40-AZ40-AY40</f>
        <v>0</v>
      </c>
      <c r="AY40" s="72"/>
      <c r="AZ40" s="72"/>
      <c r="BA40" s="108"/>
      <c r="BB40" s="108"/>
      <c r="BC40" s="108"/>
      <c r="BD40" s="108"/>
      <c r="BE40" s="113"/>
      <c r="BF40" s="102">
        <f t="shared" si="21"/>
        <v>0</v>
      </c>
      <c r="BG40" s="108"/>
      <c r="BH40" s="109">
        <f t="shared" si="22"/>
        <v>0</v>
      </c>
      <c r="BI40" s="72"/>
      <c r="BJ40" s="72"/>
      <c r="BK40" s="108"/>
      <c r="BL40" s="108"/>
      <c r="BM40" s="108"/>
      <c r="BN40" s="108"/>
      <c r="BO40" s="113"/>
      <c r="BP40" s="102">
        <f t="shared" si="23"/>
        <v>0</v>
      </c>
      <c r="BQ40" s="108"/>
      <c r="BR40" s="109">
        <f t="shared" si="24"/>
        <v>0</v>
      </c>
      <c r="BS40" s="108"/>
      <c r="BT40" s="72"/>
      <c r="BU40" s="108"/>
      <c r="BV40" s="108"/>
      <c r="BW40" s="108"/>
      <c r="BX40" s="108"/>
      <c r="BY40" s="108"/>
      <c r="BZ40" s="102">
        <f t="shared" si="25"/>
        <v>0</v>
      </c>
      <c r="CA40" s="103"/>
      <c r="CB40" s="109">
        <f t="shared" si="26"/>
        <v>0</v>
      </c>
      <c r="CC40" s="72"/>
      <c r="CD40" s="72"/>
      <c r="CE40" s="108"/>
      <c r="CF40" s="108"/>
      <c r="CG40" s="108"/>
      <c r="CH40" s="108"/>
      <c r="CI40" s="108"/>
      <c r="CJ40" s="102">
        <f t="shared" si="27"/>
        <v>0</v>
      </c>
      <c r="CK40" s="108"/>
      <c r="CL40" s="109">
        <f t="shared" si="63"/>
        <v>0</v>
      </c>
      <c r="CM40" s="72"/>
      <c r="CN40" s="72"/>
      <c r="CO40" s="108"/>
      <c r="CP40" s="108"/>
      <c r="CQ40" s="108"/>
      <c r="CR40" s="108"/>
      <c r="CS40" s="113"/>
      <c r="CT40" s="102">
        <f t="shared" si="29"/>
        <v>0</v>
      </c>
      <c r="CU40" s="108"/>
      <c r="CV40" s="121"/>
      <c r="CW40" s="72"/>
      <c r="CX40" s="72"/>
      <c r="CY40" s="108"/>
      <c r="CZ40" s="108"/>
      <c r="DA40" s="108"/>
      <c r="DB40" s="108"/>
      <c r="DC40" s="113"/>
      <c r="DD40" s="103">
        <f t="shared" si="31"/>
        <v>0</v>
      </c>
      <c r="DE40" s="108"/>
      <c r="DF40" s="121"/>
      <c r="DG40" s="72"/>
      <c r="DH40" s="72"/>
      <c r="DI40" s="108"/>
      <c r="DJ40" s="108"/>
      <c r="DK40" s="108"/>
      <c r="DL40" s="108"/>
      <c r="DM40" s="113"/>
      <c r="DN40" s="108" t="s">
        <v>163</v>
      </c>
      <c r="DO40" s="108" t="s">
        <v>161</v>
      </c>
      <c r="DP40" s="108" t="s">
        <v>199</v>
      </c>
    </row>
    <row r="41" spans="1:120" ht="15.75" customHeight="1">
      <c r="A41" s="133">
        <v>37</v>
      </c>
      <c r="B41" s="108" t="s">
        <v>200</v>
      </c>
      <c r="C41" s="115">
        <f t="shared" si="0"/>
        <v>10</v>
      </c>
      <c r="D41" s="116">
        <f t="shared" ref="D41:F41" si="74">R41+AB41+AL41+AV41+BF41+BP41+BZ41+CJ41+CT41+DD41</f>
        <v>10</v>
      </c>
      <c r="E41" s="116">
        <f t="shared" si="74"/>
        <v>3</v>
      </c>
      <c r="F41" s="116">
        <f t="shared" si="74"/>
        <v>7</v>
      </c>
      <c r="G41" s="117">
        <f t="shared" si="2"/>
        <v>0.42857142857142855</v>
      </c>
      <c r="H41" s="102">
        <f t="shared" si="3"/>
        <v>0</v>
      </c>
      <c r="I41" s="103">
        <f t="shared" si="4"/>
        <v>0</v>
      </c>
      <c r="J41" s="103">
        <f t="shared" si="5"/>
        <v>0</v>
      </c>
      <c r="K41" s="103">
        <f t="shared" si="6"/>
        <v>0</v>
      </c>
      <c r="L41" s="103">
        <f t="shared" si="7"/>
        <v>5</v>
      </c>
      <c r="M41" s="103">
        <f t="shared" si="8"/>
        <v>5</v>
      </c>
      <c r="N41" s="103">
        <f t="shared" si="9"/>
        <v>0</v>
      </c>
      <c r="O41" s="103">
        <f t="shared" si="10"/>
        <v>0</v>
      </c>
      <c r="P41" s="103">
        <f t="shared" si="11"/>
        <v>0</v>
      </c>
      <c r="Q41" s="103">
        <f t="shared" si="12"/>
        <v>0</v>
      </c>
      <c r="R41" s="102">
        <f t="shared" si="13"/>
        <v>0</v>
      </c>
      <c r="S41" s="72"/>
      <c r="T41" s="109">
        <f t="shared" si="14"/>
        <v>0</v>
      </c>
      <c r="U41" s="72"/>
      <c r="V41" s="72"/>
      <c r="W41" s="108"/>
      <c r="X41" s="108"/>
      <c r="Y41" s="108"/>
      <c r="Z41" s="108"/>
      <c r="AA41" s="108"/>
      <c r="AB41" s="102">
        <f t="shared" si="15"/>
        <v>0</v>
      </c>
      <c r="AC41" s="108"/>
      <c r="AD41" s="108"/>
      <c r="AE41" s="72"/>
      <c r="AF41" s="72"/>
      <c r="AL41" s="102">
        <f t="shared" si="17"/>
        <v>0</v>
      </c>
      <c r="AN41" s="109"/>
      <c r="AQ41" s="108"/>
      <c r="AR41" s="108"/>
      <c r="AS41" s="108"/>
      <c r="AT41" s="108"/>
      <c r="AU41" s="113"/>
      <c r="AV41" s="102">
        <f t="shared" si="19"/>
        <v>0</v>
      </c>
      <c r="AW41" s="108"/>
      <c r="AX41" s="109"/>
      <c r="AY41" s="72"/>
      <c r="AZ41" s="72"/>
      <c r="BA41" s="108"/>
      <c r="BB41" s="108"/>
      <c r="BC41" s="108"/>
      <c r="BD41" s="108"/>
      <c r="BE41" s="113"/>
      <c r="BF41" s="102">
        <f t="shared" si="21"/>
        <v>5</v>
      </c>
      <c r="BG41" s="108">
        <v>1</v>
      </c>
      <c r="BH41" s="109">
        <f t="shared" si="22"/>
        <v>3</v>
      </c>
      <c r="BI41" s="72"/>
      <c r="BJ41" s="118">
        <v>1</v>
      </c>
      <c r="BK41" s="108">
        <v>1</v>
      </c>
      <c r="BL41" s="108">
        <v>1</v>
      </c>
      <c r="BM41" s="108">
        <v>1</v>
      </c>
      <c r="BN41" s="108">
        <v>1</v>
      </c>
      <c r="BO41" s="108">
        <v>1</v>
      </c>
      <c r="BP41" s="102">
        <f t="shared" si="23"/>
        <v>5</v>
      </c>
      <c r="BQ41" s="131">
        <v>2</v>
      </c>
      <c r="BR41" s="109">
        <f t="shared" si="24"/>
        <v>4</v>
      </c>
      <c r="BU41" s="131">
        <v>1</v>
      </c>
      <c r="BV41" s="131">
        <v>1</v>
      </c>
      <c r="BW41" s="131">
        <v>1</v>
      </c>
      <c r="BX41" s="131">
        <v>1</v>
      </c>
      <c r="BY41" s="132">
        <v>1</v>
      </c>
      <c r="BZ41" s="102">
        <f t="shared" si="25"/>
        <v>0</v>
      </c>
      <c r="CA41" s="103"/>
      <c r="CB41" s="109">
        <f t="shared" si="26"/>
        <v>0</v>
      </c>
      <c r="CC41" s="72"/>
      <c r="CD41" s="72"/>
      <c r="CE41" s="108"/>
      <c r="CF41" s="108"/>
      <c r="CG41" s="108"/>
      <c r="CH41" s="108"/>
      <c r="CI41" s="108"/>
      <c r="CJ41" s="102">
        <f t="shared" si="27"/>
        <v>0</v>
      </c>
      <c r="CS41" s="88"/>
      <c r="CT41" s="102">
        <f t="shared" si="29"/>
        <v>0</v>
      </c>
      <c r="DC41" s="88"/>
      <c r="DD41" s="103">
        <f t="shared" si="31"/>
        <v>0</v>
      </c>
      <c r="DM41" s="88"/>
      <c r="DN41" s="131" t="s">
        <v>157</v>
      </c>
      <c r="DO41" s="131" t="s">
        <v>198</v>
      </c>
      <c r="DP41" s="131" t="s">
        <v>200</v>
      </c>
    </row>
    <row r="42" spans="1:120" ht="15.75" customHeight="1">
      <c r="A42" s="133">
        <v>38</v>
      </c>
      <c r="B42" s="108" t="s">
        <v>201</v>
      </c>
      <c r="C42" s="115">
        <f t="shared" si="0"/>
        <v>9</v>
      </c>
      <c r="D42" s="116">
        <f t="shared" ref="D42:F42" si="75">R42+AB42+AL42+AV42+BF42+BP42+BZ42+CJ42+CT42+DD42</f>
        <v>9</v>
      </c>
      <c r="E42" s="116">
        <f t="shared" si="75"/>
        <v>3</v>
      </c>
      <c r="F42" s="116">
        <f t="shared" si="75"/>
        <v>10</v>
      </c>
      <c r="G42" s="117">
        <f t="shared" si="2"/>
        <v>0.3</v>
      </c>
      <c r="H42" s="102">
        <f t="shared" si="3"/>
        <v>5</v>
      </c>
      <c r="I42" s="103">
        <f t="shared" si="4"/>
        <v>4</v>
      </c>
      <c r="J42" s="103">
        <f t="shared" si="5"/>
        <v>0</v>
      </c>
      <c r="K42" s="103">
        <f t="shared" si="6"/>
        <v>0</v>
      </c>
      <c r="L42" s="103">
        <f t="shared" si="7"/>
        <v>0</v>
      </c>
      <c r="M42" s="103">
        <f t="shared" si="8"/>
        <v>0</v>
      </c>
      <c r="N42" s="103">
        <f t="shared" si="9"/>
        <v>0</v>
      </c>
      <c r="O42" s="103">
        <f t="shared" si="10"/>
        <v>0</v>
      </c>
      <c r="P42" s="103">
        <f t="shared" si="11"/>
        <v>0</v>
      </c>
      <c r="Q42" s="103">
        <f t="shared" si="12"/>
        <v>0</v>
      </c>
      <c r="R42" s="102">
        <f t="shared" si="13"/>
        <v>5</v>
      </c>
      <c r="S42" s="108">
        <v>2</v>
      </c>
      <c r="T42" s="109">
        <f t="shared" si="14"/>
        <v>4</v>
      </c>
      <c r="U42" s="72"/>
      <c r="V42" s="72"/>
      <c r="W42" s="108">
        <v>1</v>
      </c>
      <c r="X42" s="108">
        <v>1</v>
      </c>
      <c r="Y42" s="108">
        <v>1</v>
      </c>
      <c r="Z42" s="108">
        <v>1</v>
      </c>
      <c r="AA42" s="108">
        <v>1</v>
      </c>
      <c r="AB42" s="102">
        <f t="shared" si="15"/>
        <v>4</v>
      </c>
      <c r="AC42" s="108">
        <v>1</v>
      </c>
      <c r="AD42" s="109">
        <f t="shared" ref="AD42:AD48" si="76">AG42+AH42+AI42+AJ42-AF42-AE42</f>
        <v>4</v>
      </c>
      <c r="AE42" s="72"/>
      <c r="AF42" s="72"/>
      <c r="AG42" s="108">
        <v>1</v>
      </c>
      <c r="AH42" s="108">
        <v>1</v>
      </c>
      <c r="AI42" s="108">
        <v>1</v>
      </c>
      <c r="AJ42" s="108">
        <v>1</v>
      </c>
      <c r="AK42" s="108">
        <v>1</v>
      </c>
      <c r="AL42" s="102">
        <f t="shared" si="17"/>
        <v>0</v>
      </c>
      <c r="AM42" s="108"/>
      <c r="AN42" s="109">
        <f t="shared" ref="AN42:AN51" si="77">AQ42+AR42+AS42+AT42-AP42-AO42</f>
        <v>0</v>
      </c>
      <c r="AO42" s="72"/>
      <c r="AP42" s="72"/>
      <c r="AQ42" s="108"/>
      <c r="AR42" s="108"/>
      <c r="AS42" s="108"/>
      <c r="AT42" s="108"/>
      <c r="AU42" s="113"/>
      <c r="AV42" s="102">
        <f t="shared" si="19"/>
        <v>0</v>
      </c>
      <c r="AW42" s="108"/>
      <c r="AX42" s="109">
        <f t="shared" ref="AX42:AX51" si="78">BA42+BB42+BC42+BD42-AZ42-AY42</f>
        <v>0</v>
      </c>
      <c r="AY42" s="72"/>
      <c r="AZ42" s="72"/>
      <c r="BA42" s="108"/>
      <c r="BB42" s="108"/>
      <c r="BC42" s="108"/>
      <c r="BD42" s="108"/>
      <c r="BE42" s="113"/>
      <c r="BF42" s="102">
        <f t="shared" si="21"/>
        <v>0</v>
      </c>
      <c r="BG42" s="108">
        <v>0</v>
      </c>
      <c r="BH42" s="109">
        <f t="shared" si="22"/>
        <v>2</v>
      </c>
      <c r="BI42" s="72"/>
      <c r="BJ42" s="72"/>
      <c r="BK42" s="108">
        <v>1</v>
      </c>
      <c r="BL42" s="108">
        <v>1</v>
      </c>
      <c r="BM42" s="73">
        <v>0</v>
      </c>
      <c r="BN42" s="73">
        <v>0</v>
      </c>
      <c r="BO42" s="108">
        <v>0</v>
      </c>
      <c r="BP42" s="102">
        <f t="shared" si="23"/>
        <v>0</v>
      </c>
      <c r="BQ42" s="108"/>
      <c r="BR42" s="109">
        <f t="shared" si="24"/>
        <v>0</v>
      </c>
      <c r="BS42" s="72"/>
      <c r="BT42" s="72"/>
      <c r="BU42" s="108"/>
      <c r="BV42" s="108"/>
      <c r="BW42" s="108"/>
      <c r="BX42" s="108"/>
      <c r="BY42" s="113"/>
      <c r="BZ42" s="102">
        <f t="shared" si="25"/>
        <v>0</v>
      </c>
      <c r="CA42" s="108"/>
      <c r="CB42" s="121"/>
      <c r="CC42" s="72"/>
      <c r="CD42" s="72"/>
      <c r="CE42" s="108"/>
      <c r="CF42" s="108"/>
      <c r="CG42" s="108"/>
      <c r="CH42" s="108"/>
      <c r="CI42" s="108"/>
      <c r="CJ42" s="102">
        <f t="shared" si="27"/>
        <v>0</v>
      </c>
      <c r="CK42" s="108"/>
      <c r="CL42" s="121"/>
      <c r="CM42" s="72"/>
      <c r="CN42" s="72"/>
      <c r="CO42" s="108"/>
      <c r="CP42" s="108"/>
      <c r="CQ42" s="108"/>
      <c r="CR42" s="108"/>
      <c r="CS42" s="113"/>
      <c r="CT42" s="102">
        <f t="shared" si="29"/>
        <v>0</v>
      </c>
      <c r="CU42" s="108"/>
      <c r="CV42" s="121"/>
      <c r="CW42" s="72"/>
      <c r="CX42" s="72"/>
      <c r="CY42" s="108"/>
      <c r="CZ42" s="108"/>
      <c r="DA42" s="108"/>
      <c r="DB42" s="108"/>
      <c r="DC42" s="113"/>
      <c r="DD42" s="103">
        <f t="shared" si="31"/>
        <v>0</v>
      </c>
      <c r="DE42" s="108"/>
      <c r="DF42" s="121"/>
      <c r="DG42" s="72"/>
      <c r="DH42" s="72"/>
      <c r="DI42" s="108"/>
      <c r="DJ42" s="108"/>
      <c r="DK42" s="108"/>
      <c r="DL42" s="108"/>
      <c r="DM42" s="113"/>
      <c r="DN42" s="108" t="s">
        <v>157</v>
      </c>
      <c r="DO42" s="108" t="s">
        <v>161</v>
      </c>
      <c r="DP42" s="108" t="s">
        <v>201</v>
      </c>
    </row>
    <row r="43" spans="1:120" ht="15.75" customHeight="1">
      <c r="A43" s="133">
        <v>39</v>
      </c>
      <c r="B43" s="108" t="s">
        <v>202</v>
      </c>
      <c r="C43" s="115">
        <f t="shared" si="0"/>
        <v>8</v>
      </c>
      <c r="D43" s="116">
        <f t="shared" ref="D43:F43" si="79">R43+AB43+AL43+AV43+BF43+BP43+BZ43+CJ43+CT43+DD43</f>
        <v>8</v>
      </c>
      <c r="E43" s="116">
        <f t="shared" si="79"/>
        <v>1</v>
      </c>
      <c r="F43" s="116">
        <f t="shared" si="79"/>
        <v>7</v>
      </c>
      <c r="G43" s="117">
        <f t="shared" si="2"/>
        <v>0.14285714285714285</v>
      </c>
      <c r="H43" s="102">
        <f t="shared" si="3"/>
        <v>0</v>
      </c>
      <c r="I43" s="103">
        <f t="shared" si="4"/>
        <v>5</v>
      </c>
      <c r="J43" s="103">
        <f t="shared" si="5"/>
        <v>0</v>
      </c>
      <c r="K43" s="103">
        <f t="shared" si="6"/>
        <v>3</v>
      </c>
      <c r="L43" s="103">
        <f t="shared" si="7"/>
        <v>0</v>
      </c>
      <c r="M43" s="103">
        <f t="shared" si="8"/>
        <v>0</v>
      </c>
      <c r="N43" s="103">
        <f t="shared" si="9"/>
        <v>0</v>
      </c>
      <c r="O43" s="103">
        <f t="shared" si="10"/>
        <v>0</v>
      </c>
      <c r="P43" s="103">
        <f t="shared" si="11"/>
        <v>0</v>
      </c>
      <c r="Q43" s="103">
        <f t="shared" si="12"/>
        <v>0</v>
      </c>
      <c r="R43" s="102">
        <f t="shared" si="13"/>
        <v>0</v>
      </c>
      <c r="S43" s="108"/>
      <c r="T43" s="109">
        <f t="shared" si="14"/>
        <v>0</v>
      </c>
      <c r="U43" s="108"/>
      <c r="V43" s="108"/>
      <c r="W43" s="108"/>
      <c r="X43" s="108"/>
      <c r="Y43" s="108"/>
      <c r="Z43" s="108"/>
      <c r="AA43" s="108"/>
      <c r="AB43" s="102">
        <f t="shared" si="15"/>
        <v>5</v>
      </c>
      <c r="AC43" s="108">
        <v>1</v>
      </c>
      <c r="AD43" s="109">
        <f t="shared" si="76"/>
        <v>3</v>
      </c>
      <c r="AE43" s="108"/>
      <c r="AF43" s="118">
        <v>1</v>
      </c>
      <c r="AG43" s="108">
        <v>1</v>
      </c>
      <c r="AH43" s="108">
        <v>1</v>
      </c>
      <c r="AI43" s="108">
        <v>1</v>
      </c>
      <c r="AJ43" s="108">
        <v>1</v>
      </c>
      <c r="AK43" s="108">
        <v>1</v>
      </c>
      <c r="AL43" s="102">
        <f t="shared" si="17"/>
        <v>0</v>
      </c>
      <c r="AN43" s="109">
        <f t="shared" si="77"/>
        <v>0</v>
      </c>
      <c r="AQ43" s="108"/>
      <c r="AR43" s="108"/>
      <c r="AS43" s="108"/>
      <c r="AT43" s="108"/>
      <c r="AU43" s="113"/>
      <c r="AV43" s="102">
        <f t="shared" si="19"/>
        <v>3</v>
      </c>
      <c r="AW43" s="131">
        <v>0</v>
      </c>
      <c r="AX43" s="109">
        <f t="shared" si="78"/>
        <v>4</v>
      </c>
      <c r="BA43" s="108">
        <v>1</v>
      </c>
      <c r="BB43" s="108">
        <v>1</v>
      </c>
      <c r="BC43" s="108">
        <v>1</v>
      </c>
      <c r="BD43" s="108">
        <v>1</v>
      </c>
      <c r="BE43" s="113">
        <v>1</v>
      </c>
      <c r="BF43" s="102">
        <f t="shared" si="21"/>
        <v>0</v>
      </c>
      <c r="BH43" s="109">
        <f t="shared" si="22"/>
        <v>0</v>
      </c>
      <c r="BK43" s="108"/>
      <c r="BL43" s="108"/>
      <c r="BM43" s="108"/>
      <c r="BN43" s="108"/>
      <c r="BO43" s="108"/>
      <c r="BP43" s="102">
        <f t="shared" si="23"/>
        <v>0</v>
      </c>
      <c r="BR43" s="109">
        <f t="shared" si="24"/>
        <v>0</v>
      </c>
      <c r="BY43" s="88"/>
      <c r="BZ43" s="102">
        <f t="shared" si="25"/>
        <v>0</v>
      </c>
      <c r="CJ43" s="102">
        <f t="shared" si="27"/>
        <v>0</v>
      </c>
      <c r="CS43" s="88"/>
      <c r="CT43" s="102">
        <f t="shared" si="29"/>
        <v>0</v>
      </c>
      <c r="DC43" s="88"/>
      <c r="DD43" s="103">
        <f t="shared" si="31"/>
        <v>0</v>
      </c>
      <c r="DM43" s="88"/>
      <c r="DN43" s="108" t="s">
        <v>163</v>
      </c>
      <c r="DO43" s="136">
        <v>43507</v>
      </c>
      <c r="DP43" s="108" t="s">
        <v>202</v>
      </c>
    </row>
    <row r="44" spans="1:120" ht="15.75" customHeight="1">
      <c r="A44" s="133">
        <v>40</v>
      </c>
      <c r="B44" s="108" t="s">
        <v>203</v>
      </c>
      <c r="C44" s="115">
        <f t="shared" si="0"/>
        <v>6</v>
      </c>
      <c r="D44" s="116">
        <f t="shared" ref="D44:F44" si="80">R44+AB44+AL44+AV44+BF44+BP44+BZ44+CJ44+CT44+DD44</f>
        <v>6</v>
      </c>
      <c r="E44" s="116">
        <f t="shared" si="80"/>
        <v>3</v>
      </c>
      <c r="F44" s="116">
        <f t="shared" si="80"/>
        <v>4</v>
      </c>
      <c r="G44" s="117">
        <f t="shared" si="2"/>
        <v>0.75</v>
      </c>
      <c r="H44" s="102">
        <f t="shared" si="3"/>
        <v>0</v>
      </c>
      <c r="I44" s="103">
        <f t="shared" si="4"/>
        <v>6</v>
      </c>
      <c r="J44" s="103">
        <f t="shared" si="5"/>
        <v>0</v>
      </c>
      <c r="K44" s="103">
        <f t="shared" si="6"/>
        <v>0</v>
      </c>
      <c r="L44" s="103">
        <f t="shared" si="7"/>
        <v>0</v>
      </c>
      <c r="M44" s="103">
        <f t="shared" si="8"/>
        <v>0</v>
      </c>
      <c r="N44" s="103">
        <f t="shared" si="9"/>
        <v>0</v>
      </c>
      <c r="O44" s="103">
        <f t="shared" si="10"/>
        <v>0</v>
      </c>
      <c r="P44" s="103">
        <f t="shared" si="11"/>
        <v>0</v>
      </c>
      <c r="Q44" s="103">
        <f t="shared" si="12"/>
        <v>0</v>
      </c>
      <c r="R44" s="102">
        <f t="shared" si="13"/>
        <v>0</v>
      </c>
      <c r="S44" s="108"/>
      <c r="T44" s="109">
        <f t="shared" si="14"/>
        <v>0</v>
      </c>
      <c r="U44" s="72"/>
      <c r="V44" s="72"/>
      <c r="W44" s="108"/>
      <c r="X44" s="108"/>
      <c r="Y44" s="108"/>
      <c r="Z44" s="108"/>
      <c r="AA44" s="108"/>
      <c r="AB44" s="102">
        <f t="shared" si="15"/>
        <v>6</v>
      </c>
      <c r="AC44" s="108">
        <v>3</v>
      </c>
      <c r="AD44" s="109">
        <f t="shared" si="76"/>
        <v>4</v>
      </c>
      <c r="AE44" s="72"/>
      <c r="AF44" s="72"/>
      <c r="AG44" s="108">
        <v>1</v>
      </c>
      <c r="AH44" s="108">
        <v>1</v>
      </c>
      <c r="AI44" s="108">
        <v>1</v>
      </c>
      <c r="AJ44" s="108">
        <v>1</v>
      </c>
      <c r="AK44" s="108">
        <v>1</v>
      </c>
      <c r="AL44" s="102">
        <f t="shared" si="17"/>
        <v>0</v>
      </c>
      <c r="AM44" s="108"/>
      <c r="AN44" s="109">
        <f t="shared" si="77"/>
        <v>0</v>
      </c>
      <c r="AO44" s="72"/>
      <c r="AP44" s="72"/>
      <c r="AQ44" s="108"/>
      <c r="AR44" s="108"/>
      <c r="AS44" s="108"/>
      <c r="AT44" s="108"/>
      <c r="AU44" s="113"/>
      <c r="AV44" s="102">
        <f t="shared" si="19"/>
        <v>0</v>
      </c>
      <c r="AW44" s="108"/>
      <c r="AX44" s="109">
        <f t="shared" si="78"/>
        <v>0</v>
      </c>
      <c r="AY44" s="108"/>
      <c r="AZ44" s="72"/>
      <c r="BA44" s="108"/>
      <c r="BB44" s="108"/>
      <c r="BC44" s="108"/>
      <c r="BD44" s="108"/>
      <c r="BE44" s="113"/>
      <c r="BF44" s="102">
        <f t="shared" si="21"/>
        <v>0</v>
      </c>
      <c r="BG44" s="108"/>
      <c r="BH44" s="109">
        <f t="shared" si="22"/>
        <v>0</v>
      </c>
      <c r="BI44" s="72"/>
      <c r="BJ44" s="72"/>
      <c r="BK44" s="108"/>
      <c r="BL44" s="108"/>
      <c r="BM44" s="108"/>
      <c r="BN44" s="108"/>
      <c r="BO44" s="113"/>
      <c r="BP44" s="102">
        <f t="shared" si="23"/>
        <v>0</v>
      </c>
      <c r="BQ44" s="108"/>
      <c r="BR44" s="109">
        <f t="shared" si="24"/>
        <v>0</v>
      </c>
      <c r="BS44" s="72"/>
      <c r="BT44" s="72"/>
      <c r="BU44" s="108"/>
      <c r="BV44" s="108"/>
      <c r="BW44" s="108"/>
      <c r="BX44" s="108"/>
      <c r="BY44" s="113"/>
      <c r="BZ44" s="102">
        <f t="shared" si="25"/>
        <v>0</v>
      </c>
      <c r="CA44" s="108"/>
      <c r="CB44" s="121"/>
      <c r="CC44" s="72"/>
      <c r="CD44" s="108"/>
      <c r="CE44" s="108"/>
      <c r="CF44" s="108"/>
      <c r="CG44" s="108"/>
      <c r="CH44" s="108"/>
      <c r="CI44" s="108"/>
      <c r="CJ44" s="102">
        <f t="shared" si="27"/>
        <v>0</v>
      </c>
      <c r="CK44" s="108"/>
      <c r="CL44" s="121"/>
      <c r="CM44" s="72"/>
      <c r="CN44" s="72"/>
      <c r="CO44" s="108"/>
      <c r="CP44" s="108"/>
      <c r="CQ44" s="108"/>
      <c r="CR44" s="108"/>
      <c r="CS44" s="113"/>
      <c r="CT44" s="102">
        <f t="shared" si="29"/>
        <v>0</v>
      </c>
      <c r="CU44" s="108"/>
      <c r="CV44" s="121"/>
      <c r="CW44" s="72"/>
      <c r="CX44" s="72"/>
      <c r="CY44" s="108"/>
      <c r="CZ44" s="108"/>
      <c r="DA44" s="108"/>
      <c r="DB44" s="108"/>
      <c r="DC44" s="113"/>
      <c r="DD44" s="103">
        <f t="shared" si="31"/>
        <v>0</v>
      </c>
      <c r="DE44" s="108"/>
      <c r="DF44" s="121"/>
      <c r="DG44" s="72"/>
      <c r="DH44" s="72"/>
      <c r="DI44" s="108"/>
      <c r="DJ44" s="108"/>
      <c r="DK44" s="108"/>
      <c r="DL44" s="108"/>
      <c r="DM44" s="113"/>
      <c r="DN44" s="108" t="s">
        <v>163</v>
      </c>
      <c r="DO44" s="108" t="s">
        <v>158</v>
      </c>
      <c r="DP44" s="108" t="s">
        <v>203</v>
      </c>
    </row>
    <row r="45" spans="1:120" ht="15.75" customHeight="1">
      <c r="A45" s="133">
        <v>41</v>
      </c>
      <c r="B45" s="108" t="s">
        <v>204</v>
      </c>
      <c r="C45" s="115">
        <f t="shared" si="0"/>
        <v>5</v>
      </c>
      <c r="D45" s="116">
        <f t="shared" ref="D45:F45" si="81">R45+AB45+AL45+AV45+BF45+BP45+BZ45+CJ45+CT45+DD45</f>
        <v>5</v>
      </c>
      <c r="E45" s="116">
        <f t="shared" si="81"/>
        <v>2</v>
      </c>
      <c r="F45" s="116">
        <f t="shared" si="81"/>
        <v>4</v>
      </c>
      <c r="G45" s="117">
        <f t="shared" si="2"/>
        <v>0.5</v>
      </c>
      <c r="H45" s="102">
        <f t="shared" si="3"/>
        <v>5</v>
      </c>
      <c r="I45" s="103">
        <f t="shared" si="4"/>
        <v>0</v>
      </c>
      <c r="J45" s="103">
        <f t="shared" si="5"/>
        <v>0</v>
      </c>
      <c r="K45" s="103">
        <f t="shared" si="6"/>
        <v>0</v>
      </c>
      <c r="L45" s="103">
        <f t="shared" si="7"/>
        <v>0</v>
      </c>
      <c r="M45" s="103">
        <f t="shared" si="8"/>
        <v>0</v>
      </c>
      <c r="N45" s="103">
        <f t="shared" si="9"/>
        <v>0</v>
      </c>
      <c r="O45" s="103">
        <f t="shared" si="10"/>
        <v>0</v>
      </c>
      <c r="P45" s="103">
        <f t="shared" si="11"/>
        <v>0</v>
      </c>
      <c r="Q45" s="103">
        <f t="shared" si="12"/>
        <v>0</v>
      </c>
      <c r="R45" s="102">
        <f t="shared" si="13"/>
        <v>5</v>
      </c>
      <c r="S45" s="108">
        <v>2</v>
      </c>
      <c r="T45" s="109">
        <f t="shared" si="14"/>
        <v>4</v>
      </c>
      <c r="U45" s="72"/>
      <c r="V45" s="72"/>
      <c r="W45" s="108">
        <v>1</v>
      </c>
      <c r="X45" s="108">
        <v>1</v>
      </c>
      <c r="Y45" s="108">
        <v>1</v>
      </c>
      <c r="Z45" s="108">
        <v>1</v>
      </c>
      <c r="AA45" s="108">
        <v>1</v>
      </c>
      <c r="AB45" s="102">
        <f t="shared" si="15"/>
        <v>0</v>
      </c>
      <c r="AC45" s="108"/>
      <c r="AD45" s="109">
        <f t="shared" si="76"/>
        <v>0</v>
      </c>
      <c r="AE45" s="72"/>
      <c r="AF45" s="72"/>
      <c r="AG45" s="108"/>
      <c r="AH45" s="108"/>
      <c r="AI45" s="108"/>
      <c r="AJ45" s="108"/>
      <c r="AK45" s="108"/>
      <c r="AL45" s="102">
        <f t="shared" si="17"/>
        <v>0</v>
      </c>
      <c r="AM45" s="108"/>
      <c r="AN45" s="109">
        <f t="shared" si="77"/>
        <v>0</v>
      </c>
      <c r="AO45" s="72"/>
      <c r="AP45" s="72"/>
      <c r="AQ45" s="108"/>
      <c r="AR45" s="108"/>
      <c r="AS45" s="108"/>
      <c r="AT45" s="108"/>
      <c r="AU45" s="113"/>
      <c r="AV45" s="102">
        <f t="shared" si="19"/>
        <v>0</v>
      </c>
      <c r="AW45" s="108"/>
      <c r="AX45" s="109">
        <f t="shared" si="78"/>
        <v>0</v>
      </c>
      <c r="AY45" s="72"/>
      <c r="AZ45" s="72"/>
      <c r="BA45" s="108"/>
      <c r="BB45" s="108"/>
      <c r="BC45" s="108"/>
      <c r="BD45" s="108"/>
      <c r="BE45" s="113"/>
      <c r="BF45" s="102">
        <f t="shared" si="21"/>
        <v>0</v>
      </c>
      <c r="BG45" s="108"/>
      <c r="BH45" s="109">
        <f t="shared" si="22"/>
        <v>0</v>
      </c>
      <c r="BI45" s="72"/>
      <c r="BJ45" s="72"/>
      <c r="BK45" s="108"/>
      <c r="BL45" s="108"/>
      <c r="BM45" s="108"/>
      <c r="BN45" s="108"/>
      <c r="BO45" s="108"/>
      <c r="BP45" s="102">
        <f t="shared" si="23"/>
        <v>0</v>
      </c>
      <c r="BQ45" s="108"/>
      <c r="BR45" s="109">
        <f t="shared" si="24"/>
        <v>0</v>
      </c>
      <c r="BS45" s="108"/>
      <c r="BT45" s="108"/>
      <c r="BU45" s="108"/>
      <c r="BV45" s="108"/>
      <c r="BW45" s="108"/>
      <c r="BX45" s="108"/>
      <c r="BY45" s="113"/>
      <c r="BZ45" s="102">
        <f t="shared" si="25"/>
        <v>0</v>
      </c>
      <c r="CA45" s="108"/>
      <c r="CB45" s="121"/>
      <c r="CC45" s="108"/>
      <c r="CD45" s="108"/>
      <c r="CE45" s="108"/>
      <c r="CF45" s="108"/>
      <c r="CG45" s="108"/>
      <c r="CH45" s="108"/>
      <c r="CI45" s="108"/>
      <c r="CJ45" s="102">
        <f t="shared" si="27"/>
        <v>0</v>
      </c>
      <c r="CK45" s="108"/>
      <c r="CL45" s="121"/>
      <c r="CM45" s="108"/>
      <c r="CN45" s="108"/>
      <c r="CO45" s="108"/>
      <c r="CP45" s="108"/>
      <c r="CQ45" s="108"/>
      <c r="CR45" s="108"/>
      <c r="CS45" s="113"/>
      <c r="CT45" s="102">
        <f t="shared" si="29"/>
        <v>0</v>
      </c>
      <c r="CU45" s="108"/>
      <c r="CV45" s="121"/>
      <c r="CW45" s="108"/>
      <c r="CX45" s="108"/>
      <c r="CY45" s="108"/>
      <c r="CZ45" s="108"/>
      <c r="DA45" s="108"/>
      <c r="DB45" s="108"/>
      <c r="DC45" s="113"/>
      <c r="DD45" s="103">
        <f t="shared" si="31"/>
        <v>0</v>
      </c>
      <c r="DE45" s="108"/>
      <c r="DF45" s="121"/>
      <c r="DG45" s="108"/>
      <c r="DH45" s="108"/>
      <c r="DI45" s="108"/>
      <c r="DJ45" s="108"/>
      <c r="DK45" s="108"/>
      <c r="DL45" s="108"/>
      <c r="DM45" s="113"/>
      <c r="DN45" s="108" t="s">
        <v>157</v>
      </c>
      <c r="DO45" s="108" t="s">
        <v>161</v>
      </c>
      <c r="DP45" s="108" t="s">
        <v>204</v>
      </c>
    </row>
    <row r="46" spans="1:120" ht="15.75" customHeight="1">
      <c r="A46" s="133">
        <v>42</v>
      </c>
      <c r="B46" s="131" t="s">
        <v>205</v>
      </c>
      <c r="C46" s="115">
        <f t="shared" si="0"/>
        <v>5</v>
      </c>
      <c r="D46" s="116">
        <f t="shared" ref="D46:F46" si="82">R46+AB46+AL46+AV46+BF46+BP46+BZ46+CJ46+CT46+DD46</f>
        <v>5</v>
      </c>
      <c r="E46" s="116">
        <f t="shared" si="82"/>
        <v>2</v>
      </c>
      <c r="F46" s="116">
        <f t="shared" si="82"/>
        <v>4</v>
      </c>
      <c r="G46" s="117">
        <f t="shared" si="2"/>
        <v>0.5</v>
      </c>
      <c r="H46" s="102">
        <f t="shared" si="3"/>
        <v>5</v>
      </c>
      <c r="I46" s="103">
        <f t="shared" si="4"/>
        <v>0</v>
      </c>
      <c r="J46" s="103">
        <f t="shared" si="5"/>
        <v>0</v>
      </c>
      <c r="K46" s="103">
        <f t="shared" si="6"/>
        <v>0</v>
      </c>
      <c r="L46" s="103">
        <f t="shared" si="7"/>
        <v>0</v>
      </c>
      <c r="M46" s="103">
        <f t="shared" si="8"/>
        <v>0</v>
      </c>
      <c r="N46" s="103">
        <f t="shared" si="9"/>
        <v>0</v>
      </c>
      <c r="O46" s="103">
        <f t="shared" si="10"/>
        <v>0</v>
      </c>
      <c r="P46" s="103">
        <f t="shared" si="11"/>
        <v>0</v>
      </c>
      <c r="Q46" s="103">
        <f t="shared" si="12"/>
        <v>0</v>
      </c>
      <c r="R46" s="102">
        <f t="shared" si="13"/>
        <v>5</v>
      </c>
      <c r="S46" s="131">
        <v>2</v>
      </c>
      <c r="T46" s="109">
        <f t="shared" si="14"/>
        <v>4</v>
      </c>
      <c r="W46" s="108">
        <v>1</v>
      </c>
      <c r="X46" s="108">
        <v>1</v>
      </c>
      <c r="Y46" s="108">
        <v>1</v>
      </c>
      <c r="Z46" s="108">
        <v>1</v>
      </c>
      <c r="AA46" s="108">
        <v>1</v>
      </c>
      <c r="AB46" s="102">
        <f t="shared" si="15"/>
        <v>0</v>
      </c>
      <c r="AD46" s="109">
        <f t="shared" si="76"/>
        <v>0</v>
      </c>
      <c r="AG46" s="108"/>
      <c r="AH46" s="108"/>
      <c r="AI46" s="108"/>
      <c r="AJ46" s="108"/>
      <c r="AK46" s="108"/>
      <c r="AL46" s="102">
        <f t="shared" si="17"/>
        <v>0</v>
      </c>
      <c r="AN46" s="109">
        <f t="shared" si="77"/>
        <v>0</v>
      </c>
      <c r="AQ46" s="108"/>
      <c r="AR46" s="108"/>
      <c r="AS46" s="108"/>
      <c r="AT46" s="108"/>
      <c r="AU46" s="113"/>
      <c r="AV46" s="102">
        <f t="shared" si="19"/>
        <v>0</v>
      </c>
      <c r="AX46" s="109">
        <f t="shared" si="78"/>
        <v>0</v>
      </c>
      <c r="BA46" s="108"/>
      <c r="BB46" s="108"/>
      <c r="BC46" s="108"/>
      <c r="BD46" s="108"/>
      <c r="BE46" s="113"/>
      <c r="BF46" s="102">
        <f t="shared" si="21"/>
        <v>0</v>
      </c>
      <c r="BH46" s="109">
        <f t="shared" si="22"/>
        <v>0</v>
      </c>
      <c r="BO46" s="131"/>
      <c r="BP46" s="102">
        <f t="shared" si="23"/>
        <v>0</v>
      </c>
      <c r="BQ46" s="108"/>
      <c r="BR46" s="109">
        <f t="shared" si="24"/>
        <v>0</v>
      </c>
      <c r="BS46" s="72"/>
      <c r="BT46" s="72"/>
      <c r="BU46" s="108"/>
      <c r="BV46" s="108"/>
      <c r="BW46" s="108"/>
      <c r="BX46" s="108"/>
      <c r="BY46" s="113"/>
      <c r="BZ46" s="102">
        <f t="shared" si="25"/>
        <v>0</v>
      </c>
      <c r="CA46" s="108"/>
      <c r="CB46" s="121"/>
      <c r="CC46" s="72"/>
      <c r="CD46" s="72"/>
      <c r="CE46" s="108"/>
      <c r="CF46" s="108"/>
      <c r="CG46" s="108"/>
      <c r="CH46" s="108"/>
      <c r="CI46" s="108"/>
      <c r="CJ46" s="102">
        <f t="shared" si="27"/>
        <v>0</v>
      </c>
      <c r="CK46" s="108"/>
      <c r="CL46" s="121"/>
      <c r="CM46" s="72"/>
      <c r="CN46" s="72"/>
      <c r="CO46" s="108"/>
      <c r="CP46" s="108"/>
      <c r="CQ46" s="108"/>
      <c r="CR46" s="108"/>
      <c r="CS46" s="113"/>
      <c r="CT46" s="102">
        <f t="shared" si="29"/>
        <v>0</v>
      </c>
      <c r="CU46" s="108"/>
      <c r="CV46" s="121"/>
      <c r="CW46" s="72"/>
      <c r="CX46" s="72"/>
      <c r="CY46" s="108"/>
      <c r="CZ46" s="108"/>
      <c r="DA46" s="108"/>
      <c r="DB46" s="108"/>
      <c r="DC46" s="113"/>
      <c r="DD46" s="103">
        <f t="shared" si="31"/>
        <v>0</v>
      </c>
      <c r="DE46" s="108"/>
      <c r="DF46" s="121"/>
      <c r="DG46" s="72"/>
      <c r="DH46" s="72"/>
      <c r="DI46" s="108"/>
      <c r="DJ46" s="108"/>
      <c r="DK46" s="108"/>
      <c r="DL46" s="108"/>
      <c r="DM46" s="113"/>
      <c r="DN46" s="108" t="s">
        <v>187</v>
      </c>
      <c r="DO46" s="108" t="s">
        <v>161</v>
      </c>
      <c r="DP46" s="131" t="s">
        <v>205</v>
      </c>
    </row>
    <row r="47" spans="1:120" ht="15.75" customHeight="1">
      <c r="A47" s="133">
        <v>43</v>
      </c>
      <c r="B47" s="108" t="s">
        <v>206</v>
      </c>
      <c r="C47" s="115">
        <f t="shared" si="0"/>
        <v>5</v>
      </c>
      <c r="D47" s="116">
        <f t="shared" ref="D47:F47" si="83">R47+AB47+AL47+AV47+BF47+BP47+BZ47+CJ47+CT47+DD47</f>
        <v>5</v>
      </c>
      <c r="E47" s="116">
        <f t="shared" si="83"/>
        <v>2</v>
      </c>
      <c r="F47" s="116">
        <f t="shared" si="83"/>
        <v>4</v>
      </c>
      <c r="G47" s="117">
        <f t="shared" si="2"/>
        <v>0.5</v>
      </c>
      <c r="H47" s="102">
        <f t="shared" si="3"/>
        <v>5</v>
      </c>
      <c r="I47" s="103">
        <f t="shared" si="4"/>
        <v>0</v>
      </c>
      <c r="J47" s="103">
        <f t="shared" si="5"/>
        <v>0</v>
      </c>
      <c r="K47" s="103">
        <f t="shared" si="6"/>
        <v>0</v>
      </c>
      <c r="L47" s="103">
        <f t="shared" si="7"/>
        <v>0</v>
      </c>
      <c r="M47" s="103">
        <f t="shared" si="8"/>
        <v>0</v>
      </c>
      <c r="N47" s="103">
        <f t="shared" si="9"/>
        <v>0</v>
      </c>
      <c r="O47" s="103">
        <f t="shared" si="10"/>
        <v>0</v>
      </c>
      <c r="P47" s="103">
        <f t="shared" si="11"/>
        <v>0</v>
      </c>
      <c r="Q47" s="103">
        <f t="shared" si="12"/>
        <v>0</v>
      </c>
      <c r="R47" s="102">
        <f t="shared" si="13"/>
        <v>5</v>
      </c>
      <c r="S47" s="108">
        <v>2</v>
      </c>
      <c r="T47" s="109">
        <f t="shared" si="14"/>
        <v>4</v>
      </c>
      <c r="U47" s="72"/>
      <c r="V47" s="72"/>
      <c r="W47" s="108">
        <v>1</v>
      </c>
      <c r="X47" s="108">
        <v>1</v>
      </c>
      <c r="Y47" s="108">
        <v>1</v>
      </c>
      <c r="Z47" s="108">
        <v>1</v>
      </c>
      <c r="AA47" s="108">
        <v>1</v>
      </c>
      <c r="AB47" s="102">
        <f t="shared" si="15"/>
        <v>0</v>
      </c>
      <c r="AC47" s="108"/>
      <c r="AD47" s="109">
        <f t="shared" si="76"/>
        <v>0</v>
      </c>
      <c r="AE47" s="72"/>
      <c r="AF47" s="72"/>
      <c r="AG47" s="108"/>
      <c r="AH47" s="108"/>
      <c r="AI47" s="108"/>
      <c r="AJ47" s="108"/>
      <c r="AK47" s="108"/>
      <c r="AL47" s="102">
        <f t="shared" si="17"/>
        <v>0</v>
      </c>
      <c r="AM47" s="108"/>
      <c r="AN47" s="109">
        <f t="shared" si="77"/>
        <v>0</v>
      </c>
      <c r="AO47" s="72"/>
      <c r="AP47" s="72"/>
      <c r="AQ47" s="108"/>
      <c r="AR47" s="108"/>
      <c r="AS47" s="108"/>
      <c r="AT47" s="108"/>
      <c r="AU47" s="113"/>
      <c r="AV47" s="102">
        <f t="shared" si="19"/>
        <v>0</v>
      </c>
      <c r="AW47" s="108"/>
      <c r="AX47" s="109">
        <f t="shared" si="78"/>
        <v>0</v>
      </c>
      <c r="AY47" s="72"/>
      <c r="AZ47" s="72"/>
      <c r="BA47" s="108"/>
      <c r="BB47" s="108"/>
      <c r="BC47" s="108"/>
      <c r="BD47" s="108"/>
      <c r="BE47" s="113"/>
      <c r="BF47" s="102">
        <f t="shared" si="21"/>
        <v>0</v>
      </c>
      <c r="BG47" s="108"/>
      <c r="BH47" s="109">
        <f t="shared" si="22"/>
        <v>0</v>
      </c>
      <c r="BI47" s="72"/>
      <c r="BJ47" s="72"/>
      <c r="BK47" s="108"/>
      <c r="BL47" s="108"/>
      <c r="BM47" s="108"/>
      <c r="BN47" s="108"/>
      <c r="BO47" s="108"/>
      <c r="BP47" s="102">
        <f t="shared" si="23"/>
        <v>0</v>
      </c>
      <c r="BQ47" s="108"/>
      <c r="BR47" s="109">
        <f t="shared" si="24"/>
        <v>0</v>
      </c>
      <c r="BS47" s="72"/>
      <c r="BT47" s="72"/>
      <c r="BU47" s="108"/>
      <c r="BV47" s="108"/>
      <c r="BW47" s="108"/>
      <c r="BX47" s="108"/>
      <c r="BY47" s="113"/>
      <c r="BZ47" s="102">
        <f t="shared" si="25"/>
        <v>0</v>
      </c>
      <c r="CA47" s="108"/>
      <c r="CB47" s="121"/>
      <c r="CC47" s="72"/>
      <c r="CD47" s="72"/>
      <c r="CE47" s="108"/>
      <c r="CF47" s="108"/>
      <c r="CG47" s="108"/>
      <c r="CH47" s="108"/>
      <c r="CI47" s="108"/>
      <c r="CJ47" s="102">
        <f t="shared" si="27"/>
        <v>0</v>
      </c>
      <c r="CK47" s="108"/>
      <c r="CL47" s="121"/>
      <c r="CM47" s="72"/>
      <c r="CN47" s="72"/>
      <c r="CO47" s="108"/>
      <c r="CP47" s="108"/>
      <c r="CQ47" s="108"/>
      <c r="CR47" s="108"/>
      <c r="CS47" s="113"/>
      <c r="CT47" s="102">
        <f t="shared" si="29"/>
        <v>0</v>
      </c>
      <c r="CU47" s="108"/>
      <c r="CV47" s="121"/>
      <c r="CW47" s="72"/>
      <c r="CX47" s="72"/>
      <c r="CY47" s="108"/>
      <c r="CZ47" s="108"/>
      <c r="DA47" s="108"/>
      <c r="DB47" s="108"/>
      <c r="DC47" s="113"/>
      <c r="DD47" s="103">
        <f t="shared" si="31"/>
        <v>0</v>
      </c>
      <c r="DE47" s="108"/>
      <c r="DF47" s="121"/>
      <c r="DG47" s="72"/>
      <c r="DH47" s="72"/>
      <c r="DI47" s="108"/>
      <c r="DJ47" s="108"/>
      <c r="DK47" s="108"/>
      <c r="DL47" s="108"/>
      <c r="DM47" s="113"/>
      <c r="DN47" s="108" t="s">
        <v>157</v>
      </c>
      <c r="DO47" s="108" t="s">
        <v>161</v>
      </c>
      <c r="DP47" s="108" t="s">
        <v>206</v>
      </c>
    </row>
    <row r="48" spans="1:120" ht="15.75" customHeight="1">
      <c r="A48" s="133">
        <v>44</v>
      </c>
      <c r="B48" s="108" t="s">
        <v>207</v>
      </c>
      <c r="C48" s="115">
        <f t="shared" si="0"/>
        <v>4</v>
      </c>
      <c r="D48" s="116">
        <f t="shared" ref="D48:F48" si="84">R48+AB48+AL48+AV48+BF48+BP48+BZ48+CJ48+CT48+DD48</f>
        <v>4</v>
      </c>
      <c r="E48" s="116">
        <f t="shared" si="84"/>
        <v>1</v>
      </c>
      <c r="F48" s="116">
        <f t="shared" si="84"/>
        <v>4</v>
      </c>
      <c r="G48" s="117">
        <f t="shared" si="2"/>
        <v>0.25</v>
      </c>
      <c r="H48" s="102">
        <f t="shared" si="3"/>
        <v>4</v>
      </c>
      <c r="I48" s="103">
        <f t="shared" si="4"/>
        <v>0</v>
      </c>
      <c r="J48" s="103">
        <f t="shared" si="5"/>
        <v>0</v>
      </c>
      <c r="K48" s="103">
        <f t="shared" si="6"/>
        <v>0</v>
      </c>
      <c r="L48" s="103">
        <f t="shared" si="7"/>
        <v>0</v>
      </c>
      <c r="M48" s="103">
        <f t="shared" si="8"/>
        <v>0</v>
      </c>
      <c r="N48" s="103">
        <f t="shared" si="9"/>
        <v>0</v>
      </c>
      <c r="O48" s="103">
        <f t="shared" si="10"/>
        <v>0</v>
      </c>
      <c r="P48" s="103">
        <f t="shared" si="11"/>
        <v>0</v>
      </c>
      <c r="Q48" s="103">
        <f t="shared" si="12"/>
        <v>0</v>
      </c>
      <c r="R48" s="102">
        <f t="shared" si="13"/>
        <v>4</v>
      </c>
      <c r="S48" s="108">
        <v>1</v>
      </c>
      <c r="T48" s="109">
        <f t="shared" si="14"/>
        <v>4</v>
      </c>
      <c r="U48" s="72"/>
      <c r="V48" s="72"/>
      <c r="W48" s="108">
        <v>1</v>
      </c>
      <c r="X48" s="108">
        <v>1</v>
      </c>
      <c r="Y48" s="108">
        <v>1</v>
      </c>
      <c r="Z48" s="108">
        <v>1</v>
      </c>
      <c r="AA48" s="108">
        <v>1</v>
      </c>
      <c r="AB48" s="102">
        <f t="shared" si="15"/>
        <v>0</v>
      </c>
      <c r="AC48" s="108"/>
      <c r="AD48" s="109">
        <f t="shared" si="76"/>
        <v>0</v>
      </c>
      <c r="AE48" s="72"/>
      <c r="AF48" s="72"/>
      <c r="AG48" s="108"/>
      <c r="AH48" s="108"/>
      <c r="AI48" s="108"/>
      <c r="AJ48" s="108"/>
      <c r="AK48" s="108"/>
      <c r="AL48" s="102">
        <f t="shared" si="17"/>
        <v>0</v>
      </c>
      <c r="AM48" s="108"/>
      <c r="AN48" s="109">
        <f t="shared" si="77"/>
        <v>0</v>
      </c>
      <c r="AO48" s="72"/>
      <c r="AP48" s="72"/>
      <c r="AQ48" s="108"/>
      <c r="AR48" s="108"/>
      <c r="AS48" s="108"/>
      <c r="AT48" s="108"/>
      <c r="AU48" s="113"/>
      <c r="AV48" s="102">
        <f t="shared" si="19"/>
        <v>0</v>
      </c>
      <c r="AW48" s="108"/>
      <c r="AX48" s="109">
        <f t="shared" si="78"/>
        <v>0</v>
      </c>
      <c r="AY48" s="72"/>
      <c r="AZ48" s="72"/>
      <c r="BA48" s="108"/>
      <c r="BB48" s="108"/>
      <c r="BC48" s="108"/>
      <c r="BD48" s="108"/>
      <c r="BE48" s="113"/>
      <c r="BF48" s="102">
        <f t="shared" si="21"/>
        <v>0</v>
      </c>
      <c r="BG48" s="108"/>
      <c r="BH48" s="109">
        <f t="shared" si="22"/>
        <v>0</v>
      </c>
      <c r="BI48" s="72"/>
      <c r="BJ48" s="72"/>
      <c r="BK48" s="108"/>
      <c r="BL48" s="108"/>
      <c r="BM48" s="108"/>
      <c r="BN48" s="108"/>
      <c r="BO48" s="113"/>
      <c r="BP48" s="102">
        <f t="shared" si="23"/>
        <v>0</v>
      </c>
      <c r="BQ48" s="108"/>
      <c r="BR48" s="121"/>
      <c r="BS48" s="72"/>
      <c r="BT48" s="72"/>
      <c r="BU48" s="108"/>
      <c r="BV48" s="108"/>
      <c r="BW48" s="108"/>
      <c r="BX48" s="108"/>
      <c r="BY48" s="113"/>
      <c r="BZ48" s="102">
        <f t="shared" si="25"/>
        <v>0</v>
      </c>
      <c r="CA48" s="108"/>
      <c r="CB48" s="121"/>
      <c r="CC48" s="72"/>
      <c r="CD48" s="72"/>
      <c r="CE48" s="108"/>
      <c r="CF48" s="108"/>
      <c r="CG48" s="108"/>
      <c r="CH48" s="108"/>
      <c r="CI48" s="108"/>
      <c r="CJ48" s="102">
        <f t="shared" si="27"/>
        <v>0</v>
      </c>
      <c r="CK48" s="108"/>
      <c r="CL48" s="121"/>
      <c r="CM48" s="72"/>
      <c r="CN48" s="72"/>
      <c r="CO48" s="108"/>
      <c r="CP48" s="108"/>
      <c r="CQ48" s="108"/>
      <c r="CR48" s="108"/>
      <c r="CS48" s="113"/>
      <c r="CT48" s="102">
        <f t="shared" si="29"/>
        <v>0</v>
      </c>
      <c r="CU48" s="108"/>
      <c r="CV48" s="121"/>
      <c r="CW48" s="72"/>
      <c r="CX48" s="72"/>
      <c r="CY48" s="108"/>
      <c r="CZ48" s="108"/>
      <c r="DA48" s="108"/>
      <c r="DB48" s="108"/>
      <c r="DC48" s="113"/>
      <c r="DD48" s="103">
        <f t="shared" si="31"/>
        <v>0</v>
      </c>
      <c r="DE48" s="108"/>
      <c r="DF48" s="121"/>
      <c r="DG48" s="72"/>
      <c r="DH48" s="72"/>
      <c r="DI48" s="108"/>
      <c r="DJ48" s="108"/>
      <c r="DK48" s="108"/>
      <c r="DL48" s="108"/>
      <c r="DM48" s="113"/>
      <c r="DN48" s="108" t="s">
        <v>157</v>
      </c>
      <c r="DO48" s="108" t="s">
        <v>161</v>
      </c>
      <c r="DP48" s="108" t="s">
        <v>207</v>
      </c>
    </row>
    <row r="49" spans="1:120" ht="15.75" customHeight="1">
      <c r="A49" s="133">
        <v>45</v>
      </c>
      <c r="B49" s="108" t="s">
        <v>208</v>
      </c>
      <c r="C49" s="115">
        <f t="shared" si="0"/>
        <v>4</v>
      </c>
      <c r="D49" s="116">
        <f t="shared" ref="D49:F49" si="85">R49+AB49+AL49+AV49+BF49+BP49+BZ49+CJ49+CT49+DD49</f>
        <v>4</v>
      </c>
      <c r="E49" s="116">
        <f t="shared" si="85"/>
        <v>1</v>
      </c>
      <c r="F49" s="116">
        <f t="shared" si="85"/>
        <v>4</v>
      </c>
      <c r="G49" s="117">
        <f t="shared" si="2"/>
        <v>0.25</v>
      </c>
      <c r="H49" s="102">
        <f t="shared" si="3"/>
        <v>0</v>
      </c>
      <c r="I49" s="103">
        <f t="shared" si="4"/>
        <v>0</v>
      </c>
      <c r="J49" s="103">
        <f t="shared" si="5"/>
        <v>4</v>
      </c>
      <c r="K49" s="103">
        <f t="shared" si="6"/>
        <v>0</v>
      </c>
      <c r="L49" s="103">
        <f t="shared" si="7"/>
        <v>0</v>
      </c>
      <c r="M49" s="103">
        <f t="shared" si="8"/>
        <v>0</v>
      </c>
      <c r="N49" s="103">
        <f t="shared" si="9"/>
        <v>0</v>
      </c>
      <c r="O49" s="103">
        <f t="shared" si="10"/>
        <v>0</v>
      </c>
      <c r="P49" s="103">
        <f t="shared" si="11"/>
        <v>0</v>
      </c>
      <c r="Q49" s="103">
        <f t="shared" si="12"/>
        <v>0</v>
      </c>
      <c r="R49" s="102">
        <f t="shared" si="13"/>
        <v>0</v>
      </c>
      <c r="S49" s="108"/>
      <c r="T49" s="109">
        <f t="shared" si="14"/>
        <v>0</v>
      </c>
      <c r="U49" s="72"/>
      <c r="V49" s="72"/>
      <c r="W49" s="108"/>
      <c r="X49" s="108"/>
      <c r="Y49" s="108"/>
      <c r="Z49" s="108"/>
      <c r="AA49" s="108"/>
      <c r="AB49" s="102">
        <f t="shared" si="15"/>
        <v>0</v>
      </c>
      <c r="AC49" s="108"/>
      <c r="AD49" s="109"/>
      <c r="AE49" s="72"/>
      <c r="AF49" s="72"/>
      <c r="AG49" s="108"/>
      <c r="AH49" s="108"/>
      <c r="AI49" s="108"/>
      <c r="AJ49" s="108"/>
      <c r="AK49" s="108"/>
      <c r="AL49" s="102">
        <f t="shared" si="17"/>
        <v>4</v>
      </c>
      <c r="AM49" s="108">
        <v>1</v>
      </c>
      <c r="AN49" s="109">
        <f t="shared" si="77"/>
        <v>4</v>
      </c>
      <c r="AO49" s="72"/>
      <c r="AP49" s="72"/>
      <c r="AQ49" s="108">
        <v>1</v>
      </c>
      <c r="AR49" s="108">
        <v>1</v>
      </c>
      <c r="AS49" s="108">
        <v>1</v>
      </c>
      <c r="AT49" s="108">
        <v>1</v>
      </c>
      <c r="AU49" s="113">
        <v>1</v>
      </c>
      <c r="AV49" s="102">
        <f t="shared" si="19"/>
        <v>0</v>
      </c>
      <c r="AW49" s="108"/>
      <c r="AX49" s="109">
        <f t="shared" si="78"/>
        <v>0</v>
      </c>
      <c r="AY49" s="72"/>
      <c r="AZ49" s="72"/>
      <c r="BA49" s="108"/>
      <c r="BB49" s="108"/>
      <c r="BC49" s="108"/>
      <c r="BD49" s="108"/>
      <c r="BE49" s="108"/>
      <c r="BF49" s="102">
        <f t="shared" si="21"/>
        <v>0</v>
      </c>
      <c r="BG49" s="108"/>
      <c r="BH49" s="109">
        <f t="shared" si="22"/>
        <v>0</v>
      </c>
      <c r="BI49" s="72"/>
      <c r="BJ49" s="72"/>
      <c r="BK49" s="108"/>
      <c r="BL49" s="108"/>
      <c r="BM49" s="108"/>
      <c r="BN49" s="108"/>
      <c r="BO49" s="113"/>
      <c r="BP49" s="102">
        <f t="shared" si="23"/>
        <v>0</v>
      </c>
      <c r="BQ49" s="108"/>
      <c r="BR49" s="109"/>
      <c r="BS49" s="72"/>
      <c r="BT49" s="72"/>
      <c r="BU49" s="108"/>
      <c r="BV49" s="108"/>
      <c r="BW49" s="108"/>
      <c r="BX49" s="108"/>
      <c r="BY49" s="113"/>
      <c r="BZ49" s="102">
        <f t="shared" si="25"/>
        <v>0</v>
      </c>
      <c r="CA49" s="108"/>
      <c r="CB49" s="109"/>
      <c r="CC49" s="72"/>
      <c r="CD49" s="72"/>
      <c r="CE49" s="108"/>
      <c r="CF49" s="108"/>
      <c r="CG49" s="108"/>
      <c r="CH49" s="108"/>
      <c r="CI49" s="108"/>
      <c r="CJ49" s="102">
        <f t="shared" si="27"/>
        <v>0</v>
      </c>
      <c r="CK49" s="108"/>
      <c r="CL49" s="109"/>
      <c r="CM49" s="72"/>
      <c r="CN49" s="72"/>
      <c r="CO49" s="108"/>
      <c r="CP49" s="108"/>
      <c r="CQ49" s="108"/>
      <c r="CR49" s="108"/>
      <c r="CS49" s="113"/>
      <c r="CT49" s="102">
        <f t="shared" si="29"/>
        <v>0</v>
      </c>
      <c r="CU49" s="108"/>
      <c r="CV49" s="109"/>
      <c r="CW49" s="72"/>
      <c r="CX49" s="72"/>
      <c r="CY49" s="108"/>
      <c r="CZ49" s="108"/>
      <c r="DA49" s="108"/>
      <c r="DB49" s="108"/>
      <c r="DC49" s="113"/>
      <c r="DD49" s="103">
        <f t="shared" si="31"/>
        <v>0</v>
      </c>
      <c r="DE49" s="108"/>
      <c r="DF49" s="109"/>
      <c r="DG49" s="72"/>
      <c r="DH49" s="72"/>
      <c r="DI49" s="108"/>
      <c r="DJ49" s="108"/>
      <c r="DK49" s="108"/>
      <c r="DL49" s="108"/>
      <c r="DM49" s="113"/>
      <c r="DN49" s="108" t="s">
        <v>157</v>
      </c>
      <c r="DO49" s="108" t="s">
        <v>209</v>
      </c>
      <c r="DP49" s="108" t="s">
        <v>208</v>
      </c>
    </row>
    <row r="50" spans="1:120" ht="15.75" customHeight="1">
      <c r="A50" s="133">
        <v>46</v>
      </c>
      <c r="B50" s="108" t="s">
        <v>210</v>
      </c>
      <c r="C50" s="115">
        <f t="shared" si="0"/>
        <v>4</v>
      </c>
      <c r="D50" s="116">
        <f t="shared" ref="D50:F50" si="86">R50+AB50+AL50+AV50+BF50+BP50+BZ50+CJ50+CT50+DD50</f>
        <v>4</v>
      </c>
      <c r="E50" s="116">
        <f t="shared" si="86"/>
        <v>1</v>
      </c>
      <c r="F50" s="116">
        <f t="shared" si="86"/>
        <v>4</v>
      </c>
      <c r="G50" s="117">
        <f t="shared" si="2"/>
        <v>0.25</v>
      </c>
      <c r="H50" s="102">
        <f t="shared" si="3"/>
        <v>4</v>
      </c>
      <c r="I50" s="103">
        <f t="shared" si="4"/>
        <v>0</v>
      </c>
      <c r="J50" s="103">
        <f t="shared" si="5"/>
        <v>0</v>
      </c>
      <c r="K50" s="103">
        <f t="shared" si="6"/>
        <v>0</v>
      </c>
      <c r="L50" s="103">
        <f t="shared" si="7"/>
        <v>0</v>
      </c>
      <c r="M50" s="103">
        <f t="shared" si="8"/>
        <v>0</v>
      </c>
      <c r="N50" s="103">
        <f t="shared" si="9"/>
        <v>0</v>
      </c>
      <c r="O50" s="103">
        <f t="shared" si="10"/>
        <v>0</v>
      </c>
      <c r="P50" s="103">
        <f t="shared" si="11"/>
        <v>0</v>
      </c>
      <c r="Q50" s="103">
        <f t="shared" si="12"/>
        <v>0</v>
      </c>
      <c r="R50" s="102">
        <f t="shared" si="13"/>
        <v>4</v>
      </c>
      <c r="S50" s="108">
        <v>1</v>
      </c>
      <c r="T50" s="109">
        <f t="shared" si="14"/>
        <v>4</v>
      </c>
      <c r="U50" s="72"/>
      <c r="V50" s="72"/>
      <c r="W50" s="108">
        <v>1</v>
      </c>
      <c r="X50" s="108">
        <v>1</v>
      </c>
      <c r="Y50" s="108">
        <v>1</v>
      </c>
      <c r="Z50" s="108">
        <v>1</v>
      </c>
      <c r="AA50" s="108">
        <v>1</v>
      </c>
      <c r="AB50" s="102">
        <f t="shared" si="15"/>
        <v>0</v>
      </c>
      <c r="AC50" s="108"/>
      <c r="AD50" s="108"/>
      <c r="AE50" s="72"/>
      <c r="AF50" s="72"/>
      <c r="AG50" s="108"/>
      <c r="AH50" s="108"/>
      <c r="AI50" s="108"/>
      <c r="AJ50" s="108"/>
      <c r="AK50" s="108"/>
      <c r="AL50" s="102">
        <f t="shared" si="17"/>
        <v>0</v>
      </c>
      <c r="AM50" s="108"/>
      <c r="AN50" s="109">
        <f t="shared" si="77"/>
        <v>0</v>
      </c>
      <c r="AO50" s="72"/>
      <c r="AP50" s="72"/>
      <c r="AQ50" s="108"/>
      <c r="AR50" s="108"/>
      <c r="AS50" s="108"/>
      <c r="AT50" s="108"/>
      <c r="AU50" s="113"/>
      <c r="AV50" s="102">
        <f t="shared" si="19"/>
        <v>0</v>
      </c>
      <c r="AX50" s="109">
        <f t="shared" si="78"/>
        <v>0</v>
      </c>
      <c r="BA50" s="108"/>
      <c r="BB50" s="108"/>
      <c r="BC50" s="108"/>
      <c r="BD50" s="108"/>
      <c r="BE50" s="108"/>
      <c r="BF50" s="102">
        <f t="shared" si="21"/>
        <v>0</v>
      </c>
      <c r="BG50" s="108"/>
      <c r="BH50" s="109">
        <f t="shared" si="22"/>
        <v>0</v>
      </c>
      <c r="BI50" s="72"/>
      <c r="BJ50" s="72"/>
      <c r="BK50" s="108"/>
      <c r="BL50" s="108"/>
      <c r="BM50" s="108"/>
      <c r="BN50" s="108"/>
      <c r="BO50" s="108"/>
      <c r="BP50" s="102">
        <f t="shared" si="23"/>
        <v>0</v>
      </c>
      <c r="BQ50" s="108"/>
      <c r="BR50" s="109"/>
      <c r="BS50" s="108"/>
      <c r="BT50" s="72"/>
      <c r="BU50" s="108"/>
      <c r="BV50" s="108"/>
      <c r="BW50" s="108"/>
      <c r="BX50" s="108"/>
      <c r="BY50" s="113"/>
      <c r="BZ50" s="102">
        <f t="shared" si="25"/>
        <v>0</v>
      </c>
      <c r="CA50" s="108"/>
      <c r="CB50" s="109"/>
      <c r="CC50" s="108"/>
      <c r="CD50" s="72"/>
      <c r="CE50" s="108"/>
      <c r="CF50" s="108"/>
      <c r="CG50" s="108"/>
      <c r="CH50" s="108"/>
      <c r="CI50" s="108"/>
      <c r="CJ50" s="102">
        <f t="shared" si="27"/>
        <v>0</v>
      </c>
      <c r="CK50" s="108"/>
      <c r="CL50" s="109"/>
      <c r="CM50" s="108"/>
      <c r="CN50" s="72"/>
      <c r="CO50" s="108"/>
      <c r="CP50" s="108"/>
      <c r="CQ50" s="108"/>
      <c r="CR50" s="108"/>
      <c r="CS50" s="113"/>
      <c r="CT50" s="102">
        <f t="shared" si="29"/>
        <v>0</v>
      </c>
      <c r="CU50" s="108"/>
      <c r="CV50" s="109"/>
      <c r="CW50" s="108"/>
      <c r="CX50" s="72"/>
      <c r="CY50" s="108"/>
      <c r="CZ50" s="108"/>
      <c r="DA50" s="108"/>
      <c r="DB50" s="108"/>
      <c r="DC50" s="113"/>
      <c r="DD50" s="103">
        <f t="shared" si="31"/>
        <v>0</v>
      </c>
      <c r="DE50" s="108"/>
      <c r="DF50" s="109"/>
      <c r="DG50" s="108"/>
      <c r="DH50" s="72"/>
      <c r="DI50" s="108"/>
      <c r="DJ50" s="108"/>
      <c r="DK50" s="108"/>
      <c r="DL50" s="108"/>
      <c r="DM50" s="113"/>
      <c r="DN50" s="108" t="s">
        <v>187</v>
      </c>
      <c r="DO50" s="108"/>
      <c r="DP50" s="108" t="s">
        <v>210</v>
      </c>
    </row>
    <row r="51" spans="1:120" ht="15.75" customHeight="1">
      <c r="A51" s="133">
        <v>47</v>
      </c>
      <c r="B51" s="131" t="s">
        <v>211</v>
      </c>
      <c r="C51" s="115">
        <f t="shared" si="0"/>
        <v>3</v>
      </c>
      <c r="D51" s="116">
        <f t="shared" ref="D51:F51" si="87">R51+AB51+AL51+AV51+BF51+BP51+BZ51+CJ51+CT51+DD51</f>
        <v>3</v>
      </c>
      <c r="E51" s="116">
        <f t="shared" si="87"/>
        <v>0</v>
      </c>
      <c r="F51" s="116">
        <f t="shared" si="87"/>
        <v>4</v>
      </c>
      <c r="G51" s="117">
        <f t="shared" si="2"/>
        <v>0</v>
      </c>
      <c r="H51" s="102">
        <f t="shared" si="3"/>
        <v>0</v>
      </c>
      <c r="I51" s="103">
        <f t="shared" si="4"/>
        <v>0</v>
      </c>
      <c r="J51" s="103">
        <f t="shared" si="5"/>
        <v>3</v>
      </c>
      <c r="K51" s="103">
        <f t="shared" si="6"/>
        <v>0</v>
      </c>
      <c r="L51" s="103">
        <f t="shared" si="7"/>
        <v>0</v>
      </c>
      <c r="M51" s="103">
        <f t="shared" si="8"/>
        <v>0</v>
      </c>
      <c r="N51" s="103">
        <f t="shared" si="9"/>
        <v>0</v>
      </c>
      <c r="O51" s="103">
        <f t="shared" si="10"/>
        <v>0</v>
      </c>
      <c r="P51" s="103">
        <f t="shared" si="11"/>
        <v>0</v>
      </c>
      <c r="Q51" s="103">
        <f t="shared" si="12"/>
        <v>0</v>
      </c>
      <c r="R51" s="102">
        <f t="shared" si="13"/>
        <v>0</v>
      </c>
      <c r="T51" s="109">
        <f t="shared" si="14"/>
        <v>0</v>
      </c>
      <c r="W51" s="108"/>
      <c r="X51" s="108"/>
      <c r="Y51" s="108"/>
      <c r="Z51" s="108"/>
      <c r="AA51" s="108"/>
      <c r="AB51" s="102">
        <f t="shared" si="15"/>
        <v>0</v>
      </c>
      <c r="AL51" s="102">
        <f t="shared" si="17"/>
        <v>3</v>
      </c>
      <c r="AM51" s="131">
        <v>0</v>
      </c>
      <c r="AN51" s="109">
        <f t="shared" si="77"/>
        <v>4</v>
      </c>
      <c r="AQ51" s="108">
        <v>1</v>
      </c>
      <c r="AR51" s="108">
        <v>1</v>
      </c>
      <c r="AS51" s="108">
        <v>1</v>
      </c>
      <c r="AT51" s="108">
        <v>1</v>
      </c>
      <c r="AU51" s="113">
        <v>1</v>
      </c>
      <c r="AV51" s="102">
        <f t="shared" si="19"/>
        <v>0</v>
      </c>
      <c r="AX51" s="109">
        <f t="shared" si="78"/>
        <v>0</v>
      </c>
      <c r="BA51" s="108"/>
      <c r="BB51" s="108"/>
      <c r="BC51" s="108"/>
      <c r="BD51" s="108"/>
      <c r="BE51" s="108"/>
      <c r="BF51" s="102">
        <f t="shared" si="21"/>
        <v>0</v>
      </c>
      <c r="BH51" s="109">
        <f t="shared" si="22"/>
        <v>0</v>
      </c>
      <c r="BP51" s="102">
        <f t="shared" si="23"/>
        <v>0</v>
      </c>
      <c r="BY51" s="88"/>
      <c r="BZ51" s="102">
        <f t="shared" si="25"/>
        <v>0</v>
      </c>
      <c r="CE51" s="108"/>
      <c r="CF51" s="108"/>
      <c r="CG51" s="108"/>
      <c r="CH51" s="108"/>
      <c r="CI51" s="108"/>
      <c r="CJ51" s="102">
        <f t="shared" si="27"/>
        <v>0</v>
      </c>
      <c r="CO51" s="108"/>
      <c r="CP51" s="108"/>
      <c r="CQ51" s="108"/>
      <c r="CR51" s="108"/>
      <c r="CS51" s="113"/>
      <c r="CT51" s="102">
        <f t="shared" si="29"/>
        <v>0</v>
      </c>
      <c r="CV51" s="121"/>
      <c r="CY51" s="108"/>
      <c r="CZ51" s="108"/>
      <c r="DA51" s="108"/>
      <c r="DB51" s="108"/>
      <c r="DC51" s="113"/>
      <c r="DD51" s="103">
        <f t="shared" si="31"/>
        <v>0</v>
      </c>
      <c r="DM51" s="88"/>
      <c r="DN51" s="131" t="s">
        <v>157</v>
      </c>
      <c r="DO51" s="131" t="s">
        <v>209</v>
      </c>
      <c r="DP51" s="131" t="s">
        <v>211</v>
      </c>
    </row>
    <row r="52" spans="1:120" ht="15.75" customHeight="1">
      <c r="A52" s="133">
        <v>48</v>
      </c>
      <c r="B52" s="108"/>
      <c r="C52" s="115">
        <f t="shared" si="0"/>
        <v>0</v>
      </c>
      <c r="D52" s="116">
        <f t="shared" ref="D52:F52" si="88">R52+AB52+AL52+AV52+BF52+BP52+BZ52+CJ52+CT52+DD52</f>
        <v>0</v>
      </c>
      <c r="E52" s="116">
        <f t="shared" si="88"/>
        <v>0</v>
      </c>
      <c r="F52" s="116">
        <f t="shared" si="88"/>
        <v>0</v>
      </c>
      <c r="G52" s="117" t="e">
        <f t="shared" si="2"/>
        <v>#DIV/0!</v>
      </c>
      <c r="H52" s="102">
        <f t="shared" si="3"/>
        <v>0</v>
      </c>
      <c r="I52" s="103">
        <f t="shared" si="4"/>
        <v>0</v>
      </c>
      <c r="J52" s="103">
        <f t="shared" si="5"/>
        <v>0</v>
      </c>
      <c r="K52" s="103">
        <f t="shared" si="6"/>
        <v>0</v>
      </c>
      <c r="L52" s="103">
        <f t="shared" si="7"/>
        <v>0</v>
      </c>
      <c r="M52" s="103">
        <f t="shared" si="8"/>
        <v>0</v>
      </c>
      <c r="N52" s="103">
        <f t="shared" si="9"/>
        <v>0</v>
      </c>
      <c r="O52" s="103">
        <f t="shared" si="10"/>
        <v>0</v>
      </c>
      <c r="P52" s="103">
        <f t="shared" si="11"/>
        <v>0</v>
      </c>
      <c r="Q52" s="103">
        <f t="shared" si="12"/>
        <v>0</v>
      </c>
      <c r="R52" s="102">
        <f t="shared" si="13"/>
        <v>0</v>
      </c>
      <c r="S52" s="72"/>
      <c r="T52" s="109">
        <f t="shared" si="14"/>
        <v>0</v>
      </c>
      <c r="U52" s="72"/>
      <c r="V52" s="72"/>
      <c r="W52" s="108"/>
      <c r="X52" s="108"/>
      <c r="Y52" s="108"/>
      <c r="Z52" s="108"/>
      <c r="AA52" s="108"/>
      <c r="AB52" s="102">
        <f t="shared" si="15"/>
        <v>0</v>
      </c>
      <c r="AC52" s="72"/>
      <c r="AD52" s="72"/>
      <c r="AE52" s="72"/>
      <c r="AF52" s="72"/>
      <c r="AL52" s="102">
        <f t="shared" si="17"/>
        <v>0</v>
      </c>
      <c r="AQ52" s="108"/>
      <c r="AR52" s="108"/>
      <c r="AS52" s="108"/>
      <c r="AT52" s="108"/>
      <c r="AU52" s="131"/>
      <c r="AV52" s="102">
        <f t="shared" si="19"/>
        <v>0</v>
      </c>
      <c r="AW52" s="108"/>
      <c r="AX52" s="109"/>
      <c r="AY52" s="72"/>
      <c r="AZ52" s="72"/>
      <c r="BA52" s="108"/>
      <c r="BB52" s="108"/>
      <c r="BC52" s="108"/>
      <c r="BD52" s="108"/>
      <c r="BE52" s="108"/>
      <c r="BF52" s="102">
        <f t="shared" si="21"/>
        <v>0</v>
      </c>
      <c r="BO52" s="88"/>
      <c r="BP52" s="102">
        <f t="shared" si="23"/>
        <v>0</v>
      </c>
      <c r="BY52" s="88"/>
      <c r="BZ52" s="102">
        <f t="shared" si="25"/>
        <v>0</v>
      </c>
      <c r="CJ52" s="102">
        <f t="shared" si="27"/>
        <v>0</v>
      </c>
      <c r="CS52" s="88"/>
      <c r="CT52" s="102">
        <f t="shared" si="29"/>
        <v>0</v>
      </c>
      <c r="DC52" s="88"/>
      <c r="DD52" s="103">
        <f t="shared" si="31"/>
        <v>0</v>
      </c>
      <c r="DM52" s="88"/>
    </row>
    <row r="53" spans="1:120" ht="15.75" customHeight="1">
      <c r="A53" s="133">
        <v>49</v>
      </c>
      <c r="B53" s="108"/>
      <c r="C53" s="115">
        <f t="shared" si="0"/>
        <v>0</v>
      </c>
      <c r="D53" s="116">
        <f t="shared" ref="D53:F53" si="89">R53+AB53+AL53+AV53+BF53+BP53+BZ53+CJ53+CT53+DD53</f>
        <v>0</v>
      </c>
      <c r="E53" s="116">
        <f t="shared" si="89"/>
        <v>0</v>
      </c>
      <c r="F53" s="116">
        <f t="shared" si="89"/>
        <v>0</v>
      </c>
      <c r="G53" s="117" t="e">
        <f t="shared" si="2"/>
        <v>#DIV/0!</v>
      </c>
      <c r="H53" s="102">
        <f t="shared" si="3"/>
        <v>0</v>
      </c>
      <c r="I53" s="103">
        <f t="shared" si="4"/>
        <v>0</v>
      </c>
      <c r="J53" s="103">
        <f t="shared" si="5"/>
        <v>0</v>
      </c>
      <c r="K53" s="103">
        <f t="shared" si="6"/>
        <v>0</v>
      </c>
      <c r="L53" s="103">
        <f t="shared" si="7"/>
        <v>0</v>
      </c>
      <c r="M53" s="103">
        <f t="shared" si="8"/>
        <v>0</v>
      </c>
      <c r="N53" s="103">
        <f t="shared" si="9"/>
        <v>0</v>
      </c>
      <c r="O53" s="103">
        <f t="shared" si="10"/>
        <v>0</v>
      </c>
      <c r="P53" s="103">
        <f t="shared" si="11"/>
        <v>0</v>
      </c>
      <c r="Q53" s="103">
        <f t="shared" si="12"/>
        <v>0</v>
      </c>
      <c r="R53" s="102">
        <f t="shared" si="13"/>
        <v>0</v>
      </c>
      <c r="S53" s="108"/>
      <c r="T53" s="109">
        <f t="shared" si="14"/>
        <v>0</v>
      </c>
      <c r="U53" s="72"/>
      <c r="V53" s="72"/>
      <c r="W53" s="108"/>
      <c r="X53" s="108"/>
      <c r="Y53" s="108"/>
      <c r="Z53" s="108"/>
      <c r="AA53" s="108"/>
      <c r="AB53" s="102">
        <f t="shared" si="15"/>
        <v>0</v>
      </c>
      <c r="AC53" s="108"/>
      <c r="AD53" s="109"/>
      <c r="AE53" s="72"/>
      <c r="AF53" s="72"/>
      <c r="AG53" s="108"/>
      <c r="AH53" s="108"/>
      <c r="AI53" s="108"/>
      <c r="AJ53" s="108"/>
      <c r="AK53" s="108"/>
      <c r="AL53" s="102">
        <f t="shared" si="17"/>
        <v>0</v>
      </c>
      <c r="AM53" s="108"/>
      <c r="AN53" s="109"/>
      <c r="AO53" s="72"/>
      <c r="AP53" s="72"/>
      <c r="AQ53" s="108"/>
      <c r="AR53" s="108"/>
      <c r="AS53" s="108"/>
      <c r="AT53" s="108"/>
      <c r="AU53" s="108"/>
      <c r="AV53" s="102">
        <f t="shared" si="19"/>
        <v>0</v>
      </c>
      <c r="AW53" s="108"/>
      <c r="AX53" s="109"/>
      <c r="AY53" s="72"/>
      <c r="AZ53" s="72"/>
      <c r="BA53" s="108"/>
      <c r="BB53" s="108"/>
      <c r="BC53" s="108"/>
      <c r="BD53" s="108"/>
      <c r="BE53" s="108"/>
      <c r="BF53" s="102">
        <f t="shared" si="21"/>
        <v>0</v>
      </c>
      <c r="BP53" s="102">
        <f t="shared" si="23"/>
        <v>0</v>
      </c>
      <c r="BY53" s="88"/>
      <c r="BZ53" s="102">
        <f t="shared" si="25"/>
        <v>0</v>
      </c>
      <c r="CJ53" s="102">
        <f t="shared" si="27"/>
        <v>0</v>
      </c>
      <c r="CS53" s="88"/>
      <c r="CT53" s="102">
        <f t="shared" si="29"/>
        <v>0</v>
      </c>
      <c r="DC53" s="88"/>
      <c r="DD53" s="103">
        <f t="shared" si="31"/>
        <v>0</v>
      </c>
      <c r="DM53" s="88"/>
    </row>
    <row r="54" spans="1:120" ht="15.75" customHeight="1">
      <c r="A54" s="133">
        <v>50</v>
      </c>
      <c r="B54" s="108"/>
      <c r="C54" s="115">
        <f t="shared" si="0"/>
        <v>0</v>
      </c>
      <c r="D54" s="116">
        <f t="shared" ref="D54:F54" si="90">R54+AB54+AL54+AV54+BF54+BP54+BZ54+CJ54+CT54+DD54</f>
        <v>0</v>
      </c>
      <c r="E54" s="116">
        <f t="shared" si="90"/>
        <v>0</v>
      </c>
      <c r="F54" s="116">
        <f t="shared" si="90"/>
        <v>0</v>
      </c>
      <c r="G54" s="117" t="e">
        <f t="shared" si="2"/>
        <v>#DIV/0!</v>
      </c>
      <c r="H54" s="102">
        <f t="shared" si="3"/>
        <v>0</v>
      </c>
      <c r="I54" s="103">
        <f t="shared" si="4"/>
        <v>0</v>
      </c>
      <c r="J54" s="103">
        <f t="shared" si="5"/>
        <v>0</v>
      </c>
      <c r="K54" s="103">
        <f t="shared" si="6"/>
        <v>0</v>
      </c>
      <c r="L54" s="103">
        <f t="shared" si="7"/>
        <v>0</v>
      </c>
      <c r="M54" s="103">
        <f t="shared" si="8"/>
        <v>0</v>
      </c>
      <c r="N54" s="103">
        <f t="shared" si="9"/>
        <v>0</v>
      </c>
      <c r="O54" s="103">
        <f t="shared" si="10"/>
        <v>0</v>
      </c>
      <c r="P54" s="103">
        <f t="shared" si="11"/>
        <v>0</v>
      </c>
      <c r="Q54" s="103">
        <f t="shared" si="12"/>
        <v>0</v>
      </c>
      <c r="R54" s="102">
        <f t="shared" si="13"/>
        <v>0</v>
      </c>
      <c r="S54" s="108"/>
      <c r="T54" s="109">
        <f t="shared" si="14"/>
        <v>0</v>
      </c>
      <c r="U54" s="72"/>
      <c r="V54" s="72"/>
      <c r="W54" s="108"/>
      <c r="X54" s="108"/>
      <c r="Y54" s="108"/>
      <c r="Z54" s="108"/>
      <c r="AA54" s="108"/>
      <c r="AB54" s="102">
        <f t="shared" si="15"/>
        <v>0</v>
      </c>
      <c r="AC54" s="108"/>
      <c r="AD54" s="109"/>
      <c r="AE54" s="72"/>
      <c r="AF54" s="72"/>
      <c r="AG54" s="108"/>
      <c r="AH54" s="108"/>
      <c r="AI54" s="108"/>
      <c r="AJ54" s="108"/>
      <c r="AK54" s="108"/>
      <c r="AL54" s="102">
        <f t="shared" si="17"/>
        <v>0</v>
      </c>
      <c r="AM54" s="108"/>
      <c r="AN54" s="109"/>
      <c r="AO54" s="72"/>
      <c r="AP54" s="72"/>
      <c r="AQ54" s="108"/>
      <c r="AR54" s="108"/>
      <c r="AS54" s="108"/>
      <c r="AT54" s="108"/>
      <c r="AU54" s="108"/>
      <c r="AV54" s="102">
        <f t="shared" si="19"/>
        <v>0</v>
      </c>
      <c r="AW54" s="108"/>
      <c r="AX54" s="109"/>
      <c r="AY54" s="108"/>
      <c r="AZ54" s="108"/>
      <c r="BA54" s="108"/>
      <c r="BB54" s="108"/>
      <c r="BC54" s="108"/>
      <c r="BD54" s="108"/>
      <c r="BE54" s="108"/>
      <c r="BF54" s="102">
        <f t="shared" si="21"/>
        <v>0</v>
      </c>
      <c r="BO54" s="88"/>
      <c r="BP54" s="102">
        <f t="shared" si="23"/>
        <v>0</v>
      </c>
      <c r="BY54" s="88"/>
      <c r="BZ54" s="102">
        <f t="shared" si="25"/>
        <v>0</v>
      </c>
      <c r="CJ54" s="102">
        <f t="shared" si="27"/>
        <v>0</v>
      </c>
      <c r="CS54" s="88"/>
      <c r="CT54" s="102">
        <f t="shared" si="29"/>
        <v>0</v>
      </c>
      <c r="DC54" s="88"/>
      <c r="DD54" s="103">
        <f t="shared" si="31"/>
        <v>0</v>
      </c>
      <c r="DM54" s="88"/>
    </row>
    <row r="55" spans="1:120" ht="15.75" customHeight="1">
      <c r="A55" s="133">
        <v>51</v>
      </c>
      <c r="C55" s="115">
        <f t="shared" si="0"/>
        <v>0</v>
      </c>
      <c r="D55" s="116">
        <f t="shared" ref="D55:F55" si="91">R55+AB55+AL55+AV55+BF55+BP55+BZ55+CJ55+CT55+DD55</f>
        <v>0</v>
      </c>
      <c r="E55" s="116">
        <f t="shared" si="91"/>
        <v>0</v>
      </c>
      <c r="F55" s="116">
        <f t="shared" si="91"/>
        <v>0</v>
      </c>
      <c r="G55" s="138" t="e">
        <f t="shared" si="2"/>
        <v>#DIV/0!</v>
      </c>
      <c r="H55" s="102">
        <f t="shared" si="3"/>
        <v>0</v>
      </c>
      <c r="I55" s="103">
        <f t="shared" si="4"/>
        <v>0</v>
      </c>
      <c r="J55" s="103">
        <f t="shared" si="5"/>
        <v>0</v>
      </c>
      <c r="K55" s="103">
        <f t="shared" si="6"/>
        <v>0</v>
      </c>
      <c r="L55" s="103">
        <f t="shared" si="7"/>
        <v>0</v>
      </c>
      <c r="M55" s="103">
        <f t="shared" si="8"/>
        <v>0</v>
      </c>
      <c r="N55" s="103">
        <f t="shared" si="9"/>
        <v>0</v>
      </c>
      <c r="O55" s="103">
        <f t="shared" si="10"/>
        <v>0</v>
      </c>
      <c r="P55" s="103">
        <f t="shared" si="11"/>
        <v>0</v>
      </c>
      <c r="Q55" s="103">
        <f t="shared" si="12"/>
        <v>0</v>
      </c>
      <c r="R55" s="102">
        <f t="shared" si="13"/>
        <v>0</v>
      </c>
      <c r="T55" s="109">
        <f t="shared" si="14"/>
        <v>0</v>
      </c>
      <c r="W55" s="108"/>
      <c r="X55" s="108"/>
      <c r="Y55" s="108"/>
      <c r="Z55" s="108"/>
      <c r="AA55" s="108"/>
      <c r="AB55" s="102">
        <f t="shared" si="15"/>
        <v>0</v>
      </c>
      <c r="AL55" s="102">
        <f t="shared" si="17"/>
        <v>0</v>
      </c>
      <c r="AV55" s="102">
        <f t="shared" si="19"/>
        <v>0</v>
      </c>
      <c r="BF55" s="102">
        <f t="shared" si="21"/>
        <v>0</v>
      </c>
      <c r="BO55" s="88"/>
      <c r="BP55" s="102">
        <f t="shared" si="23"/>
        <v>0</v>
      </c>
      <c r="BR55" s="121"/>
      <c r="BU55" s="108"/>
      <c r="BV55" s="108"/>
      <c r="BW55" s="108"/>
      <c r="BX55" s="108"/>
      <c r="BY55" s="113"/>
      <c r="BZ55" s="102">
        <f t="shared" si="25"/>
        <v>0</v>
      </c>
      <c r="CJ55" s="102">
        <f t="shared" si="27"/>
        <v>0</v>
      </c>
      <c r="CS55" s="88"/>
      <c r="CT55" s="102">
        <f t="shared" si="29"/>
        <v>0</v>
      </c>
      <c r="DC55" s="88"/>
      <c r="DD55" s="103">
        <f t="shared" si="31"/>
        <v>0</v>
      </c>
      <c r="DM55" s="88"/>
    </row>
    <row r="56" spans="1:120" ht="15.75" customHeight="1">
      <c r="A56" s="133">
        <v>52</v>
      </c>
      <c r="B56" s="108"/>
      <c r="C56" s="115">
        <f t="shared" si="0"/>
        <v>0</v>
      </c>
      <c r="D56" s="116">
        <f t="shared" ref="D56:F56" si="92">R56+AB56+AL56+AV56+BF56+BP56+BZ56+CJ56+CT56+DD56</f>
        <v>0</v>
      </c>
      <c r="E56" s="116">
        <f t="shared" si="92"/>
        <v>0</v>
      </c>
      <c r="F56" s="116">
        <f t="shared" si="92"/>
        <v>0</v>
      </c>
      <c r="G56" s="138" t="e">
        <f t="shared" si="2"/>
        <v>#DIV/0!</v>
      </c>
      <c r="H56" s="102">
        <f t="shared" si="3"/>
        <v>0</v>
      </c>
      <c r="I56" s="103">
        <f t="shared" si="4"/>
        <v>0</v>
      </c>
      <c r="J56" s="103">
        <f t="shared" si="5"/>
        <v>0</v>
      </c>
      <c r="K56" s="103">
        <f t="shared" si="6"/>
        <v>0</v>
      </c>
      <c r="L56" s="103">
        <f t="shared" si="7"/>
        <v>0</v>
      </c>
      <c r="M56" s="103">
        <f t="shared" si="8"/>
        <v>0</v>
      </c>
      <c r="N56" s="103">
        <f t="shared" si="9"/>
        <v>0</v>
      </c>
      <c r="O56" s="103">
        <f t="shared" si="10"/>
        <v>0</v>
      </c>
      <c r="P56" s="103">
        <f t="shared" si="11"/>
        <v>0</v>
      </c>
      <c r="Q56" s="103">
        <f t="shared" si="12"/>
        <v>0</v>
      </c>
      <c r="R56" s="102">
        <f t="shared" si="13"/>
        <v>0</v>
      </c>
      <c r="S56" s="108"/>
      <c r="T56" s="109">
        <f t="shared" si="14"/>
        <v>0</v>
      </c>
      <c r="U56" s="72"/>
      <c r="V56" s="72"/>
      <c r="W56" s="108"/>
      <c r="X56" s="108"/>
      <c r="Y56" s="108"/>
      <c r="Z56" s="108"/>
      <c r="AA56" s="108"/>
      <c r="AB56" s="102">
        <f t="shared" si="15"/>
        <v>0</v>
      </c>
      <c r="AC56" s="108"/>
      <c r="AD56" s="109"/>
      <c r="AE56" s="72"/>
      <c r="AF56" s="72"/>
      <c r="AG56" s="108"/>
      <c r="AH56" s="108"/>
      <c r="AI56" s="108"/>
      <c r="AJ56" s="108"/>
      <c r="AK56" s="113"/>
      <c r="AL56" s="102">
        <f t="shared" si="17"/>
        <v>0</v>
      </c>
      <c r="AM56" s="108"/>
      <c r="AN56" s="109"/>
      <c r="AO56" s="108"/>
      <c r="AP56" s="108"/>
      <c r="AQ56" s="108"/>
      <c r="AR56" s="108"/>
      <c r="AS56" s="108"/>
      <c r="AT56" s="108"/>
      <c r="AU56" s="108"/>
      <c r="AV56" s="102">
        <f t="shared" si="19"/>
        <v>0</v>
      </c>
      <c r="BF56" s="102">
        <f t="shared" si="21"/>
        <v>0</v>
      </c>
      <c r="BO56" s="88"/>
      <c r="BP56" s="102">
        <f t="shared" si="23"/>
        <v>0</v>
      </c>
      <c r="BY56" s="88"/>
      <c r="BZ56" s="102">
        <f t="shared" si="25"/>
        <v>0</v>
      </c>
      <c r="CJ56" s="102">
        <f t="shared" si="27"/>
        <v>0</v>
      </c>
      <c r="CS56" s="88"/>
      <c r="CT56" s="102">
        <f t="shared" si="29"/>
        <v>0</v>
      </c>
      <c r="DC56" s="88"/>
      <c r="DD56" s="103">
        <f t="shared" si="31"/>
        <v>0</v>
      </c>
      <c r="DM56" s="88"/>
    </row>
    <row r="57" spans="1:120" ht="15.75" customHeight="1">
      <c r="A57" s="133">
        <v>53</v>
      </c>
      <c r="B57" s="108"/>
      <c r="C57" s="115">
        <f t="shared" si="0"/>
        <v>0</v>
      </c>
      <c r="D57" s="116">
        <f t="shared" ref="D57:F57" si="93">R57+AB57+AL57+AV57+BF57+BP57+BZ57+CJ57+CT57+DD57</f>
        <v>0</v>
      </c>
      <c r="E57" s="116">
        <f t="shared" si="93"/>
        <v>0</v>
      </c>
      <c r="F57" s="116">
        <f t="shared" si="93"/>
        <v>0</v>
      </c>
      <c r="G57" s="138" t="e">
        <f t="shared" si="2"/>
        <v>#DIV/0!</v>
      </c>
      <c r="H57" s="102">
        <f t="shared" si="3"/>
        <v>0</v>
      </c>
      <c r="I57" s="103">
        <f t="shared" si="4"/>
        <v>0</v>
      </c>
      <c r="J57" s="103">
        <f t="shared" si="5"/>
        <v>0</v>
      </c>
      <c r="K57" s="103">
        <f t="shared" si="6"/>
        <v>0</v>
      </c>
      <c r="L57" s="103">
        <f t="shared" si="7"/>
        <v>0</v>
      </c>
      <c r="M57" s="103">
        <f t="shared" si="8"/>
        <v>0</v>
      </c>
      <c r="N57" s="103">
        <f t="shared" si="9"/>
        <v>0</v>
      </c>
      <c r="O57" s="103">
        <f t="shared" si="10"/>
        <v>0</v>
      </c>
      <c r="P57" s="103">
        <f t="shared" si="11"/>
        <v>0</v>
      </c>
      <c r="Q57" s="103">
        <f t="shared" si="12"/>
        <v>0</v>
      </c>
      <c r="R57" s="102">
        <f t="shared" si="13"/>
        <v>0</v>
      </c>
      <c r="S57" s="72"/>
      <c r="T57" s="109">
        <f t="shared" si="14"/>
        <v>0</v>
      </c>
      <c r="U57" s="72"/>
      <c r="V57" s="72"/>
      <c r="W57" s="108"/>
      <c r="X57" s="108"/>
      <c r="Y57" s="108"/>
      <c r="Z57" s="108"/>
      <c r="AA57" s="108"/>
      <c r="AB57" s="102">
        <f t="shared" si="15"/>
        <v>0</v>
      </c>
      <c r="AC57" s="72"/>
      <c r="AD57" s="72"/>
      <c r="AE57" s="72"/>
      <c r="AF57" s="72"/>
      <c r="AK57" s="88"/>
      <c r="AL57" s="102">
        <f t="shared" si="17"/>
        <v>0</v>
      </c>
      <c r="AQ57" s="108"/>
      <c r="AR57" s="108"/>
      <c r="AS57" s="108"/>
      <c r="AT57" s="108"/>
      <c r="AU57" s="88"/>
      <c r="AV57" s="102">
        <f t="shared" si="19"/>
        <v>0</v>
      </c>
      <c r="BE57" s="88"/>
      <c r="BF57" s="102">
        <f t="shared" si="21"/>
        <v>0</v>
      </c>
      <c r="BO57" s="88"/>
      <c r="BP57" s="102">
        <f t="shared" si="23"/>
        <v>0</v>
      </c>
      <c r="BY57" s="88"/>
      <c r="BZ57" s="102">
        <f t="shared" si="25"/>
        <v>0</v>
      </c>
      <c r="CJ57" s="102">
        <f t="shared" si="27"/>
        <v>0</v>
      </c>
      <c r="CS57" s="88"/>
      <c r="CT57" s="102">
        <f t="shared" si="29"/>
        <v>0</v>
      </c>
      <c r="DC57" s="88"/>
      <c r="DD57" s="103">
        <f t="shared" si="31"/>
        <v>0</v>
      </c>
      <c r="DM57" s="88"/>
    </row>
    <row r="58" spans="1:120" ht="15.75" customHeight="1">
      <c r="A58" s="133">
        <v>54</v>
      </c>
      <c r="B58" s="108"/>
      <c r="C58" s="115">
        <f t="shared" si="0"/>
        <v>0</v>
      </c>
      <c r="D58" s="116">
        <f t="shared" ref="D58:F58" si="94">R58+AB58+AL58+AV58+BF58+BP58+BZ58+CJ58+CT58+DD58</f>
        <v>0</v>
      </c>
      <c r="E58" s="116">
        <f t="shared" si="94"/>
        <v>0</v>
      </c>
      <c r="F58" s="116">
        <f t="shared" si="94"/>
        <v>0</v>
      </c>
      <c r="G58" s="138" t="e">
        <f t="shared" si="2"/>
        <v>#DIV/0!</v>
      </c>
      <c r="H58" s="102">
        <f t="shared" si="3"/>
        <v>0</v>
      </c>
      <c r="I58" s="103">
        <f t="shared" si="4"/>
        <v>0</v>
      </c>
      <c r="J58" s="103">
        <f t="shared" si="5"/>
        <v>0</v>
      </c>
      <c r="K58" s="103">
        <f t="shared" si="6"/>
        <v>0</v>
      </c>
      <c r="L58" s="103">
        <f t="shared" si="7"/>
        <v>0</v>
      </c>
      <c r="M58" s="103">
        <f t="shared" si="8"/>
        <v>0</v>
      </c>
      <c r="N58" s="103">
        <f t="shared" si="9"/>
        <v>0</v>
      </c>
      <c r="O58" s="103">
        <f t="shared" si="10"/>
        <v>0</v>
      </c>
      <c r="P58" s="103">
        <f t="shared" si="11"/>
        <v>0</v>
      </c>
      <c r="Q58" s="103">
        <f t="shared" si="12"/>
        <v>0</v>
      </c>
      <c r="R58" s="102">
        <f t="shared" si="13"/>
        <v>0</v>
      </c>
      <c r="S58" s="72"/>
      <c r="T58" s="109">
        <f t="shared" si="14"/>
        <v>0</v>
      </c>
      <c r="U58" s="72"/>
      <c r="V58" s="72"/>
      <c r="W58" s="108"/>
      <c r="X58" s="108"/>
      <c r="Y58" s="108"/>
      <c r="Z58" s="108"/>
      <c r="AA58" s="108"/>
      <c r="AB58" s="102">
        <f t="shared" si="15"/>
        <v>0</v>
      </c>
      <c r="AC58" s="108"/>
      <c r="AD58" s="108"/>
      <c r="AE58" s="72"/>
      <c r="AF58" s="72"/>
      <c r="AG58" s="108"/>
      <c r="AH58" s="108"/>
      <c r="AI58" s="108"/>
      <c r="AJ58" s="108"/>
      <c r="AK58" s="113"/>
      <c r="AL58" s="102">
        <f t="shared" si="17"/>
        <v>0</v>
      </c>
      <c r="AM58" s="108"/>
      <c r="AN58" s="109"/>
      <c r="AO58" s="72"/>
      <c r="AP58" s="72"/>
      <c r="AQ58" s="108"/>
      <c r="AR58" s="108"/>
      <c r="AS58" s="108"/>
      <c r="AT58" s="108"/>
      <c r="AU58" s="113"/>
      <c r="AV58" s="102">
        <f t="shared" si="19"/>
        <v>0</v>
      </c>
      <c r="BE58" s="88"/>
      <c r="BF58" s="102">
        <f t="shared" si="21"/>
        <v>0</v>
      </c>
      <c r="BP58" s="102">
        <f t="shared" si="23"/>
        <v>0</v>
      </c>
      <c r="BY58" s="88"/>
      <c r="BZ58" s="102">
        <f t="shared" si="25"/>
        <v>0</v>
      </c>
      <c r="CJ58" s="102">
        <f t="shared" si="27"/>
        <v>0</v>
      </c>
      <c r="CS58" s="88"/>
      <c r="CT58" s="102">
        <f t="shared" si="29"/>
        <v>0</v>
      </c>
      <c r="DC58" s="88"/>
      <c r="DD58" s="103">
        <f t="shared" si="31"/>
        <v>0</v>
      </c>
      <c r="DM58" s="88"/>
    </row>
    <row r="59" spans="1:120" ht="15.75" customHeight="1">
      <c r="A59" s="133">
        <v>55</v>
      </c>
      <c r="B59" s="108"/>
      <c r="C59" s="115">
        <f t="shared" si="0"/>
        <v>0</v>
      </c>
      <c r="D59" s="116">
        <f t="shared" ref="D59:F59" si="95">R59+AB59+AL59+AV59+BF59+BP59+BZ59+CJ59+CT59+DD59</f>
        <v>0</v>
      </c>
      <c r="E59" s="116">
        <f t="shared" si="95"/>
        <v>0</v>
      </c>
      <c r="F59" s="116">
        <f t="shared" si="95"/>
        <v>0</v>
      </c>
      <c r="G59" s="138" t="e">
        <f t="shared" si="2"/>
        <v>#DIV/0!</v>
      </c>
      <c r="H59" s="102">
        <f t="shared" si="3"/>
        <v>0</v>
      </c>
      <c r="I59" s="103">
        <f t="shared" si="4"/>
        <v>0</v>
      </c>
      <c r="J59" s="103">
        <f t="shared" si="5"/>
        <v>0</v>
      </c>
      <c r="K59" s="103">
        <f t="shared" si="6"/>
        <v>0</v>
      </c>
      <c r="L59" s="103">
        <f t="shared" si="7"/>
        <v>0</v>
      </c>
      <c r="M59" s="103">
        <f t="shared" si="8"/>
        <v>0</v>
      </c>
      <c r="N59" s="103">
        <f t="shared" si="9"/>
        <v>0</v>
      </c>
      <c r="O59" s="103">
        <f t="shared" si="10"/>
        <v>0</v>
      </c>
      <c r="P59" s="103">
        <f t="shared" si="11"/>
        <v>0</v>
      </c>
      <c r="Q59" s="103">
        <f t="shared" si="12"/>
        <v>0</v>
      </c>
      <c r="R59" s="102">
        <f t="shared" si="13"/>
        <v>0</v>
      </c>
      <c r="S59" s="108"/>
      <c r="T59" s="109">
        <f t="shared" si="14"/>
        <v>0</v>
      </c>
      <c r="U59" s="72"/>
      <c r="V59" s="72"/>
      <c r="W59" s="108"/>
      <c r="X59" s="108"/>
      <c r="Y59" s="108"/>
      <c r="Z59" s="108"/>
      <c r="AA59" s="108"/>
      <c r="AB59" s="102">
        <f t="shared" si="15"/>
        <v>0</v>
      </c>
      <c r="AC59" s="108"/>
      <c r="AD59" s="109"/>
      <c r="AE59" s="72"/>
      <c r="AF59" s="72"/>
      <c r="AG59" s="108"/>
      <c r="AH59" s="108"/>
      <c r="AI59" s="108"/>
      <c r="AJ59" s="108"/>
      <c r="AK59" s="113"/>
      <c r="AL59" s="102">
        <f t="shared" si="17"/>
        <v>0</v>
      </c>
      <c r="AU59" s="88"/>
      <c r="AV59" s="102">
        <f t="shared" si="19"/>
        <v>0</v>
      </c>
      <c r="BE59" s="88"/>
      <c r="BF59" s="102">
        <f t="shared" si="21"/>
        <v>0</v>
      </c>
      <c r="BP59" s="102">
        <f t="shared" si="23"/>
        <v>0</v>
      </c>
      <c r="BY59" s="88"/>
      <c r="BZ59" s="102">
        <f t="shared" si="25"/>
        <v>0</v>
      </c>
      <c r="CJ59" s="102">
        <f t="shared" si="27"/>
        <v>0</v>
      </c>
      <c r="CS59" s="88"/>
      <c r="CT59" s="102">
        <f t="shared" si="29"/>
        <v>0</v>
      </c>
      <c r="DC59" s="88"/>
      <c r="DD59" s="103">
        <f t="shared" si="31"/>
        <v>0</v>
      </c>
      <c r="DM59" s="88"/>
    </row>
    <row r="60" spans="1:120" ht="15.75" customHeight="1">
      <c r="A60" s="133">
        <v>56</v>
      </c>
      <c r="B60" s="108"/>
      <c r="C60" s="115">
        <f t="shared" si="0"/>
        <v>0</v>
      </c>
      <c r="D60" s="116">
        <f t="shared" ref="D60:F60" si="96">R60+AB60+AL60+AV60+BF60+BP60+BZ60+CJ60+CT60+DD60</f>
        <v>0</v>
      </c>
      <c r="E60" s="116">
        <f t="shared" si="96"/>
        <v>0</v>
      </c>
      <c r="F60" s="116">
        <f t="shared" si="96"/>
        <v>0</v>
      </c>
      <c r="G60" s="138" t="e">
        <f t="shared" si="2"/>
        <v>#DIV/0!</v>
      </c>
      <c r="H60" s="102">
        <f t="shared" si="3"/>
        <v>0</v>
      </c>
      <c r="I60" s="103">
        <f t="shared" si="4"/>
        <v>0</v>
      </c>
      <c r="J60" s="103">
        <f t="shared" si="5"/>
        <v>0</v>
      </c>
      <c r="K60" s="103">
        <f t="shared" si="6"/>
        <v>0</v>
      </c>
      <c r="L60" s="103">
        <f t="shared" si="7"/>
        <v>0</v>
      </c>
      <c r="M60" s="103">
        <f t="shared" si="8"/>
        <v>0</v>
      </c>
      <c r="N60" s="103">
        <f t="shared" si="9"/>
        <v>0</v>
      </c>
      <c r="O60" s="103">
        <f t="shared" si="10"/>
        <v>0</v>
      </c>
      <c r="P60" s="103">
        <f t="shared" si="11"/>
        <v>0</v>
      </c>
      <c r="Q60" s="103">
        <f t="shared" si="12"/>
        <v>0</v>
      </c>
      <c r="R60" s="102">
        <f t="shared" si="13"/>
        <v>0</v>
      </c>
      <c r="S60" s="108"/>
      <c r="T60" s="109">
        <f t="shared" si="14"/>
        <v>0</v>
      </c>
      <c r="U60" s="72"/>
      <c r="V60" s="72"/>
      <c r="W60" s="108"/>
      <c r="X60" s="108"/>
      <c r="Y60" s="108"/>
      <c r="Z60" s="108"/>
      <c r="AA60" s="108"/>
      <c r="AB60" s="102">
        <f t="shared" si="15"/>
        <v>0</v>
      </c>
      <c r="AC60" s="108"/>
      <c r="AD60" s="109"/>
      <c r="AE60" s="72"/>
      <c r="AF60" s="72"/>
      <c r="AG60" s="108"/>
      <c r="AH60" s="108"/>
      <c r="AI60" s="108"/>
      <c r="AJ60" s="108"/>
      <c r="AK60" s="113"/>
      <c r="AL60" s="102">
        <f t="shared" si="17"/>
        <v>0</v>
      </c>
      <c r="AU60" s="88"/>
      <c r="AV60" s="102">
        <f t="shared" si="19"/>
        <v>0</v>
      </c>
      <c r="BE60" s="88"/>
      <c r="BF60" s="102">
        <f t="shared" si="21"/>
        <v>0</v>
      </c>
      <c r="BO60" s="88"/>
      <c r="BP60" s="102">
        <f t="shared" si="23"/>
        <v>0</v>
      </c>
      <c r="BY60" s="88"/>
      <c r="BZ60" s="102">
        <f t="shared" si="25"/>
        <v>0</v>
      </c>
      <c r="CJ60" s="102">
        <f t="shared" si="27"/>
        <v>0</v>
      </c>
      <c r="CS60" s="88"/>
      <c r="CT60" s="102">
        <f t="shared" si="29"/>
        <v>0</v>
      </c>
      <c r="DC60" s="88"/>
      <c r="DD60" s="103">
        <f t="shared" si="31"/>
        <v>0</v>
      </c>
      <c r="DM60" s="88"/>
    </row>
    <row r="61" spans="1:120" ht="15.75" customHeight="1">
      <c r="A61" s="133">
        <v>57</v>
      </c>
      <c r="C61" s="115">
        <f t="shared" si="0"/>
        <v>0</v>
      </c>
      <c r="D61" s="116">
        <f t="shared" ref="D61:F61" si="97">R61+AB61+AL61+AV61+BF61+BP61+BZ61+CJ61+CT61+DD61</f>
        <v>0</v>
      </c>
      <c r="E61" s="116">
        <f t="shared" si="97"/>
        <v>0</v>
      </c>
      <c r="F61" s="116">
        <f t="shared" si="97"/>
        <v>0</v>
      </c>
      <c r="G61" s="117" t="e">
        <f t="shared" si="2"/>
        <v>#DIV/0!</v>
      </c>
      <c r="H61" s="102">
        <f t="shared" si="3"/>
        <v>0</v>
      </c>
      <c r="I61" s="103">
        <f t="shared" si="4"/>
        <v>0</v>
      </c>
      <c r="J61" s="103">
        <f t="shared" si="5"/>
        <v>0</v>
      </c>
      <c r="K61" s="103">
        <f t="shared" si="6"/>
        <v>0</v>
      </c>
      <c r="L61" s="103">
        <f t="shared" si="7"/>
        <v>0</v>
      </c>
      <c r="M61" s="103">
        <f t="shared" si="8"/>
        <v>0</v>
      </c>
      <c r="N61" s="103">
        <f t="shared" si="9"/>
        <v>0</v>
      </c>
      <c r="O61" s="103">
        <f t="shared" si="10"/>
        <v>0</v>
      </c>
      <c r="P61" s="103">
        <f t="shared" si="11"/>
        <v>0</v>
      </c>
      <c r="Q61" s="103">
        <f t="shared" si="12"/>
        <v>0</v>
      </c>
      <c r="R61" s="102">
        <f t="shared" si="13"/>
        <v>0</v>
      </c>
      <c r="T61" s="109">
        <f t="shared" si="14"/>
        <v>0</v>
      </c>
      <c r="W61" s="108"/>
      <c r="X61" s="108"/>
      <c r="Y61" s="108"/>
      <c r="Z61" s="108"/>
      <c r="AA61" s="108"/>
      <c r="AB61" s="102">
        <f t="shared" si="15"/>
        <v>0</v>
      </c>
      <c r="AL61" s="102">
        <f t="shared" si="17"/>
        <v>0</v>
      </c>
      <c r="AV61" s="102">
        <f t="shared" si="19"/>
        <v>0</v>
      </c>
      <c r="BF61" s="102">
        <f t="shared" si="21"/>
        <v>0</v>
      </c>
      <c r="BP61" s="102">
        <f t="shared" si="23"/>
        <v>0</v>
      </c>
      <c r="BZ61" s="102">
        <f t="shared" si="25"/>
        <v>0</v>
      </c>
      <c r="CJ61" s="102">
        <f t="shared" si="27"/>
        <v>0</v>
      </c>
      <c r="CT61" s="102">
        <f t="shared" si="29"/>
        <v>0</v>
      </c>
      <c r="CY61" s="108"/>
      <c r="CZ61" s="108"/>
      <c r="DA61" s="108"/>
      <c r="DB61" s="108"/>
      <c r="DC61" s="113"/>
      <c r="DD61" s="103">
        <f t="shared" si="31"/>
        <v>0</v>
      </c>
    </row>
    <row r="62" spans="1:120" ht="15.75" customHeight="1">
      <c r="A62" s="133">
        <v>58</v>
      </c>
      <c r="B62" s="108"/>
      <c r="C62" s="115">
        <f t="shared" si="0"/>
        <v>0</v>
      </c>
      <c r="D62" s="116">
        <f t="shared" ref="D62:F62" si="98">R62+AB62+AL62+AV62+BF62+BP62+BZ62+CJ62+CT62+DD62</f>
        <v>0</v>
      </c>
      <c r="E62" s="116">
        <f t="shared" si="98"/>
        <v>0</v>
      </c>
      <c r="F62" s="116">
        <f t="shared" si="98"/>
        <v>0</v>
      </c>
      <c r="G62" s="117" t="e">
        <f t="shared" si="2"/>
        <v>#DIV/0!</v>
      </c>
      <c r="H62" s="102">
        <f t="shared" si="3"/>
        <v>0</v>
      </c>
      <c r="I62" s="103">
        <f t="shared" si="4"/>
        <v>0</v>
      </c>
      <c r="J62" s="103">
        <f t="shared" si="5"/>
        <v>0</v>
      </c>
      <c r="K62" s="103">
        <f t="shared" si="6"/>
        <v>0</v>
      </c>
      <c r="L62" s="103">
        <f t="shared" si="7"/>
        <v>0</v>
      </c>
      <c r="M62" s="103">
        <f t="shared" si="8"/>
        <v>0</v>
      </c>
      <c r="N62" s="103">
        <f t="shared" si="9"/>
        <v>0</v>
      </c>
      <c r="O62" s="103">
        <f t="shared" si="10"/>
        <v>0</v>
      </c>
      <c r="P62" s="103">
        <f t="shared" si="11"/>
        <v>0</v>
      </c>
      <c r="Q62" s="103">
        <f t="shared" si="12"/>
        <v>0</v>
      </c>
      <c r="R62" s="102">
        <f t="shared" si="13"/>
        <v>0</v>
      </c>
      <c r="S62" s="108"/>
      <c r="T62" s="109">
        <f t="shared" si="14"/>
        <v>0</v>
      </c>
      <c r="U62" s="72"/>
      <c r="V62" s="72"/>
      <c r="W62" s="108"/>
      <c r="X62" s="108"/>
      <c r="Y62" s="108"/>
      <c r="Z62" s="108"/>
      <c r="AA62" s="108"/>
      <c r="AB62" s="102">
        <f t="shared" si="15"/>
        <v>0</v>
      </c>
      <c r="AC62" s="108"/>
      <c r="AD62" s="109"/>
      <c r="AE62" s="72"/>
      <c r="AF62" s="72"/>
      <c r="AG62" s="108"/>
      <c r="AH62" s="108"/>
      <c r="AI62" s="108"/>
      <c r="AJ62" s="108"/>
      <c r="AK62" s="108"/>
      <c r="AL62" s="102">
        <f t="shared" si="17"/>
        <v>0</v>
      </c>
      <c r="AV62" s="102">
        <f t="shared" si="19"/>
        <v>0</v>
      </c>
      <c r="BF62" s="102">
        <f t="shared" si="21"/>
        <v>0</v>
      </c>
      <c r="BP62" s="102">
        <f t="shared" si="23"/>
        <v>0</v>
      </c>
      <c r="BZ62" s="102">
        <f t="shared" si="25"/>
        <v>0</v>
      </c>
      <c r="CJ62" s="102">
        <f t="shared" si="27"/>
        <v>0</v>
      </c>
      <c r="CT62" s="102">
        <f t="shared" si="29"/>
        <v>0</v>
      </c>
      <c r="DC62" s="88"/>
      <c r="DD62" s="103">
        <f t="shared" si="31"/>
        <v>0</v>
      </c>
    </row>
    <row r="63" spans="1:120" ht="15.75" customHeight="1">
      <c r="A63" s="133"/>
    </row>
  </sheetData>
  <mergeCells count="21">
    <mergeCell ref="CJ3:CS3"/>
    <mergeCell ref="CT3:DC3"/>
    <mergeCell ref="DD3:DM3"/>
    <mergeCell ref="R3:AA3"/>
    <mergeCell ref="AB3:AK3"/>
    <mergeCell ref="AL3:AU3"/>
    <mergeCell ref="AV3:BE3"/>
    <mergeCell ref="BF3:BO3"/>
    <mergeCell ref="BP3:BY3"/>
    <mergeCell ref="BZ3:CI3"/>
    <mergeCell ref="BZ2:CI2"/>
    <mergeCell ref="CJ2:CS2"/>
    <mergeCell ref="CT2:DC2"/>
    <mergeCell ref="DD2:DM2"/>
    <mergeCell ref="C2:G2"/>
    <mergeCell ref="R2:AA2"/>
    <mergeCell ref="AB2:AK2"/>
    <mergeCell ref="AL2:AU2"/>
    <mergeCell ref="AV2:BE2"/>
    <mergeCell ref="BF2:BO2"/>
    <mergeCell ref="BP2:BY2"/>
  </mergeCells>
  <hyperlinks>
    <hyperlink ref="CJ3" r:id="rId1"/>
    <hyperlink ref="CT3" r:id="rId2"/>
    <hyperlink ref="DD3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Τ.Φ. Πρωτ. 2019-20 Αήττητοι</vt:lpstr>
      <vt:lpstr>Τ.Φ. Πρωτ. 2019-20 Ηττημένοι</vt:lpstr>
      <vt:lpstr>Τελική βαθμολογία 2019-20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mman</dc:creator>
  <cp:lastModifiedBy>mman</cp:lastModifiedBy>
  <dcterms:created xsi:type="dcterms:W3CDTF">2020-10-08T11:40:13Z</dcterms:created>
  <dcterms:modified xsi:type="dcterms:W3CDTF">2020-10-08T11:40:13Z</dcterms:modified>
</cp:coreProperties>
</file>